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heckCompatibility="1" defaultThemeVersion="124226"/>
  <mc:AlternateContent xmlns:mc="http://schemas.openxmlformats.org/markup-compatibility/2006">
    <mc:Choice Requires="x15">
      <x15ac:absPath xmlns:x15ac="http://schemas.microsoft.com/office/spreadsheetml/2010/11/ac" url="G:\SharedS\ OFM2\DOC - CFS\FY 2024\FY 2024 Financial Statements\Templates FY24\Q4\"/>
    </mc:Choice>
  </mc:AlternateContent>
  <xr:revisionPtr revIDLastSave="0" documentId="13_ncr:1_{5D7822F0-F1A9-4F25-AF55-F8048A9EDC04}" xr6:coauthVersionLast="47" xr6:coauthVersionMax="47" xr10:uidLastSave="{00000000-0000-0000-0000-000000000000}"/>
  <bookViews>
    <workbookView xWindow="855" yWindow="-165" windowWidth="27615" windowHeight="11460" tabRatio="979" xr2:uid="{00000000-000D-0000-FFFF-FFFF00000000}"/>
  </bookViews>
  <sheets>
    <sheet name="Instructions" sheetId="35" r:id="rId1"/>
    <sheet name="A-Prog List" sheetId="34" r:id="rId2"/>
    <sheet name="A-Asset Summary" sheetId="1" r:id="rId3"/>
    <sheet name="B-C DL obligated" sheetId="2" r:id="rId4"/>
    <sheet name="D-Disb Post91 DL" sheetId="14" r:id="rId5"/>
    <sheet name="E-Sub Exp Post91 DL" sheetId="6" r:id="rId6"/>
    <sheet name="F-DL Sub Rate byProg" sheetId="12" r:id="rId7"/>
    <sheet name="G-Rec SubAllow Post91 DL" sheetId="17" r:id="rId8"/>
    <sheet name="H-Dflt Guar Ln" sheetId="4" r:id="rId9"/>
    <sheet name="J-N (various)" sheetId="8" r:id="rId10"/>
    <sheet name="O-Adm exp" sheetId="9" r:id="rId11"/>
    <sheet name="P-Loans Rec rollfrwd" sheetId="36" r:id="rId12"/>
  </sheets>
  <definedNames>
    <definedName name="_xlnm.Print_Titles" localSheetId="1">'A-Prog List'!$1:$5</definedName>
    <definedName name="_xlnm.Print_Titles" localSheetId="3">'B-C DL obligated'!$1:$2</definedName>
    <definedName name="_xlnm.Print_Titles" localSheetId="4">'D-Disb Post91 DL'!$2:$3</definedName>
    <definedName name="_xlnm.Print_Titles" localSheetId="5">'E-Sub Exp Post91 DL'!$1:$1</definedName>
    <definedName name="_xlnm.Print_Titles" localSheetId="8">'H-Dflt Guar Ln'!$1:$1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2" l="1"/>
  <c r="C26" i="36"/>
  <c r="B5" i="36" s="1"/>
  <c r="C17" i="9"/>
  <c r="C11" i="9"/>
  <c r="C28" i="36" l="1"/>
  <c r="B6" i="36"/>
  <c r="E34" i="2"/>
  <c r="D34" i="2"/>
  <c r="C34" i="2"/>
  <c r="B34" i="2"/>
  <c r="F33" i="2"/>
  <c r="F31" i="2"/>
  <c r="F30" i="2"/>
  <c r="F29" i="2"/>
  <c r="F28" i="2"/>
  <c r="F27" i="2"/>
  <c r="F26" i="2"/>
  <c r="F25" i="2"/>
  <c r="F24" i="2"/>
  <c r="F23" i="2"/>
  <c r="F22" i="2"/>
  <c r="F21" i="2"/>
  <c r="F20" i="2"/>
  <c r="F19" i="2"/>
  <c r="B85" i="8"/>
  <c r="B99" i="8"/>
  <c r="D9" i="1"/>
  <c r="D8" i="1"/>
  <c r="F81" i="8"/>
  <c r="F80" i="8"/>
  <c r="F79" i="8"/>
  <c r="F78" i="8"/>
  <c r="E62" i="8"/>
  <c r="D62" i="8"/>
  <c r="B62" i="8"/>
  <c r="F61" i="8"/>
  <c r="F60" i="8"/>
  <c r="F59" i="8"/>
  <c r="F58" i="8"/>
  <c r="E53" i="8"/>
  <c r="D53" i="8"/>
  <c r="C53" i="8"/>
  <c r="B53" i="8"/>
  <c r="F52" i="8"/>
  <c r="F51" i="8"/>
  <c r="F50" i="8"/>
  <c r="F49" i="8"/>
  <c r="A47" i="8"/>
  <c r="A56" i="8" s="1"/>
  <c r="B65" i="8" s="1"/>
  <c r="C43" i="8"/>
  <c r="B43" i="8"/>
  <c r="D42" i="8"/>
  <c r="D41" i="8"/>
  <c r="D40" i="8"/>
  <c r="D39" i="8"/>
  <c r="C34" i="8"/>
  <c r="B34" i="8"/>
  <c r="D33" i="8"/>
  <c r="D32" i="8"/>
  <c r="D31" i="8"/>
  <c r="D30" i="8"/>
  <c r="A28" i="8"/>
  <c r="A37" i="8" s="1"/>
  <c r="E22" i="4"/>
  <c r="D22" i="4"/>
  <c r="C22" i="4"/>
  <c r="B22" i="4"/>
  <c r="F21" i="4"/>
  <c r="F20" i="4"/>
  <c r="F19" i="4"/>
  <c r="F18" i="4"/>
  <c r="F22" i="4" s="1"/>
  <c r="A5" i="4"/>
  <c r="A16" i="4" s="1"/>
  <c r="D34" i="8" l="1"/>
  <c r="F53" i="8"/>
  <c r="F62" i="8"/>
  <c r="F34" i="2"/>
  <c r="B68" i="8"/>
  <c r="B67" i="8"/>
  <c r="B69" i="8"/>
  <c r="B66" i="8"/>
  <c r="D43" i="8"/>
  <c r="B70" i="8" l="1"/>
  <c r="C14" i="17" l="1"/>
  <c r="C15" i="17" s="1"/>
  <c r="C21" i="17" s="1"/>
  <c r="B5" i="17" s="1"/>
  <c r="F21" i="6"/>
  <c r="F22" i="6"/>
  <c r="F23" i="6"/>
  <c r="F24" i="6"/>
  <c r="F25" i="6"/>
  <c r="B26" i="6"/>
  <c r="B17" i="17" s="1"/>
  <c r="F8" i="6"/>
  <c r="F9" i="6"/>
  <c r="F10" i="6"/>
  <c r="B34" i="6" s="1"/>
  <c r="F11" i="6"/>
  <c r="B35" i="6" s="1"/>
  <c r="F12" i="6"/>
  <c r="F7" i="6"/>
  <c r="C12" i="14"/>
  <c r="B12" i="14"/>
  <c r="B33" i="6" l="1"/>
  <c r="B32" i="6"/>
  <c r="B36" i="6"/>
  <c r="B22" i="36"/>
  <c r="B14" i="17"/>
  <c r="F10" i="12" l="1"/>
  <c r="D11" i="2"/>
  <c r="E26" i="6"/>
  <c r="B19" i="17" s="1"/>
  <c r="D26" i="6"/>
  <c r="B18" i="17" s="1"/>
  <c r="B20" i="17" s="1"/>
  <c r="B11" i="36" l="1"/>
  <c r="B4" i="36" l="1"/>
  <c r="D5" i="1" l="1"/>
  <c r="B4" i="9"/>
  <c r="B14" i="9" s="1"/>
  <c r="A8" i="8"/>
  <c r="A18" i="8" s="1"/>
  <c r="B4" i="17"/>
  <c r="A4" i="12"/>
  <c r="A5" i="6"/>
  <c r="B30" i="6" s="1"/>
  <c r="B5" i="14"/>
  <c r="A5" i="2" s="1"/>
  <c r="C24" i="8"/>
  <c r="B11" i="9"/>
  <c r="E11" i="4"/>
  <c r="D11" i="4"/>
  <c r="C11" i="4"/>
  <c r="B11" i="4"/>
  <c r="E13" i="6"/>
  <c r="D13" i="6"/>
  <c r="C13" i="6"/>
  <c r="B13" i="6"/>
  <c r="E11" i="2"/>
  <c r="C11" i="2"/>
  <c r="B11" i="2"/>
  <c r="B24" i="8"/>
  <c r="F9" i="12"/>
  <c r="F8" i="2"/>
  <c r="F7" i="2"/>
  <c r="F9" i="2"/>
  <c r="F10" i="2"/>
  <c r="F20" i="6"/>
  <c r="B31" i="6" s="1"/>
  <c r="F6" i="12"/>
  <c r="F8" i="12"/>
  <c r="F11" i="12"/>
  <c r="F7" i="12"/>
  <c r="F7" i="4"/>
  <c r="F8" i="4"/>
  <c r="F9" i="4"/>
  <c r="F10" i="4"/>
  <c r="C14" i="8"/>
  <c r="B14" i="8"/>
  <c r="B17" i="9"/>
  <c r="B20" i="36" l="1"/>
  <c r="F26" i="6"/>
  <c r="F11" i="4"/>
  <c r="F13" i="6"/>
  <c r="B38" i="6" s="1"/>
  <c r="F11" i="2"/>
  <c r="D7" i="1" s="1"/>
  <c r="A18" i="6"/>
  <c r="B18" i="36" l="1"/>
  <c r="B26" i="36" s="1"/>
  <c r="B28" i="36" s="1"/>
  <c r="B37" i="6"/>
  <c r="B6" i="17" s="1"/>
  <c r="B15" i="17" s="1"/>
  <c r="B21" i="17" s="1"/>
  <c r="B39" i="6" l="1"/>
  <c r="D10" i="1"/>
</calcChain>
</file>

<file path=xl/sharedStrings.xml><?xml version="1.0" encoding="utf-8"?>
<sst xmlns="http://schemas.openxmlformats.org/spreadsheetml/2006/main" count="319" uniqueCount="207">
  <si>
    <t xml:space="preserve">Direct Loans Obligated Prior to FY 1992 </t>
  </si>
  <si>
    <t>Defaulted Guaranteed Loans from Pre-FY 1992 Guarantees</t>
  </si>
  <si>
    <t>Defaulted Guaranteed Loans from Post-FY 1991 Guarantees</t>
  </si>
  <si>
    <t xml:space="preserve">  Total </t>
  </si>
  <si>
    <t>Direct</t>
  </si>
  <si>
    <t>Receivable,</t>
  </si>
  <si>
    <t>Allowance for</t>
  </si>
  <si>
    <t>Gross</t>
  </si>
  <si>
    <t>Receivable</t>
  </si>
  <si>
    <t>Property</t>
  </si>
  <si>
    <t>CEIP</t>
  </si>
  <si>
    <t xml:space="preserve">  Total</t>
  </si>
  <si>
    <t>Loans</t>
  </si>
  <si>
    <t>Foreclosed</t>
  </si>
  <si>
    <t>Subsidy Cost</t>
  </si>
  <si>
    <t>(Present Value)</t>
  </si>
  <si>
    <t>FVOG Program</t>
  </si>
  <si>
    <t>Other</t>
  </si>
  <si>
    <t>Defaults</t>
  </si>
  <si>
    <t>Total</t>
  </si>
  <si>
    <t>Loan Guarantee Program</t>
  </si>
  <si>
    <t xml:space="preserve">    Total</t>
  </si>
  <si>
    <t>Fees and Other Collections</t>
  </si>
  <si>
    <t>Amount of Outstanding Principal Guaranteed</t>
  </si>
  <si>
    <t>Direct
Loan Program</t>
  </si>
  <si>
    <t>Interest
Supplements</t>
  </si>
  <si>
    <t xml:space="preserve">Other </t>
  </si>
  <si>
    <t>Adjustments:</t>
  </si>
  <si>
    <t>(f) Other</t>
  </si>
  <si>
    <t>Defaulted
Guaranteed Loans
Receivable, Gross</t>
  </si>
  <si>
    <t>Bureau</t>
  </si>
  <si>
    <t>J1. Guaranteed Loans Outstanding:</t>
  </si>
  <si>
    <t>Interest Supplements</t>
  </si>
  <si>
    <t>Total Modifications</t>
  </si>
  <si>
    <t>Interest Rate Reestimates</t>
  </si>
  <si>
    <t>Technical Reestimates</t>
  </si>
  <si>
    <t>Total Reestimates</t>
  </si>
  <si>
    <t>Direct Loan Program</t>
  </si>
  <si>
    <t>NOAA</t>
  </si>
  <si>
    <t>Fisheries Loan Fund</t>
  </si>
  <si>
    <t>Loans Receivable, Gross</t>
  </si>
  <si>
    <t>Interest Receivable</t>
  </si>
  <si>
    <t>Foreclosed Property</t>
  </si>
  <si>
    <t>Allowance for Loan Losses</t>
  </si>
  <si>
    <t>E3. Total Direct Loan Subsidy Expense:</t>
  </si>
  <si>
    <t>Value of Assets Related to Defaulted Guaranteed Loans Receivable, Net</t>
  </si>
  <si>
    <t>Fisheries Finance Individual Fishing Quota (IFQ) Loans</t>
  </si>
  <si>
    <t>Prepared by:</t>
  </si>
  <si>
    <t>Reporting Entity:</t>
  </si>
  <si>
    <t>above total goes to summary tab</t>
  </si>
  <si>
    <t>Crab Buyback Loans</t>
  </si>
  <si>
    <t>Pacific Groundfish Buyback Loans</t>
  </si>
  <si>
    <t>New England Groundfish Buyback Loans</t>
  </si>
  <si>
    <t>Fisheries Finance Traditional Loans</t>
  </si>
  <si>
    <t>Direct Loan Programs:</t>
  </si>
  <si>
    <t>Fisheries Finance Traditional Loans (fund group 4324)</t>
  </si>
  <si>
    <t>Coastal Energy Impact Program (CEIP) (fund group 4313)</t>
  </si>
  <si>
    <t>above total goes to Summary Tab A</t>
  </si>
  <si>
    <t>Fisheries Loan Fund (FLF) (does not exist at Treasury (uses receipt a/c 3220; and to General Fund)</t>
  </si>
  <si>
    <t>Bering Sea Pollock Fishery Buyback</t>
  </si>
  <si>
    <t>Alaska Purse Seine Fishery Buyback Loans</t>
  </si>
  <si>
    <t>Bering Sea and Aleutian Islands Non-Pollock Buyback Loans</t>
  </si>
  <si>
    <t>Federal Gulf of Mexico Reef Fish Buyback Loans</t>
  </si>
  <si>
    <t>New England Lobster Buyback Loans</t>
  </si>
  <si>
    <t xml:space="preserve">IMPORTANT -- INSTRUCTIONS FOR ALL SPREADSHEET TABS:  </t>
  </si>
  <si>
    <t xml:space="preserve">  Totals</t>
  </si>
  <si>
    <t>Totals</t>
  </si>
  <si>
    <t>Loan Guarantee Programs</t>
  </si>
  <si>
    <t>Total 
Reestimates</t>
  </si>
  <si>
    <t>-- Calculated (from other worksheet tabs)--</t>
  </si>
  <si>
    <t>Direct Loan Programs</t>
  </si>
  <si>
    <t>Direct Loans, Net</t>
  </si>
  <si>
    <t>Outstanding
Principal of
Guaranteed Loans,
Face Value</t>
  </si>
  <si>
    <t>If No, please pursue and resolve.</t>
  </si>
  <si>
    <t>Loan Program</t>
  </si>
  <si>
    <t>E2. Modifications and Reestimates:</t>
  </si>
  <si>
    <t>(a) Loan Modifications</t>
  </si>
  <si>
    <t>(b) Fees Received</t>
  </si>
  <si>
    <t>(d) Loans Written Off</t>
  </si>
  <si>
    <t>(e) Subsidy Allowance Amortization</t>
  </si>
  <si>
    <t>(c) Foreclosed Property Acquired</t>
  </si>
  <si>
    <t>J2. New Guaranteed Loans Disbursed:</t>
  </si>
  <si>
    <t>Principal of Guaranteed Loans, Face Value</t>
  </si>
  <si>
    <t>Amount of Principal Guaranteed</t>
  </si>
  <si>
    <t>K1. Loan Guarantee Liabilities (Present Value Method for Pre-FY 1992 Guarantees):</t>
  </si>
  <si>
    <t>K2. Loan Guarantee Liabilities (Estimated Future Default Claims for Pre-FY 1992 Guarantees):</t>
  </si>
  <si>
    <t>L2. Modifications and Reestimates:</t>
  </si>
  <si>
    <t>Total of Adjustments</t>
  </si>
  <si>
    <t>Loan Program Name</t>
  </si>
  <si>
    <t>(a) Total Modifications</t>
  </si>
  <si>
    <t>(b) Interest Rate Reestimates</t>
  </si>
  <si>
    <t>Fishing Vessel Obligation Guarantee Program</t>
  </si>
  <si>
    <t>Loan Guarantee Program:</t>
  </si>
  <si>
    <t>E1. Subsidy Expense for New Direct Loans Disbursed:</t>
  </si>
  <si>
    <t>Interest Differential</t>
  </si>
  <si>
    <t>Community Development Quota (CDQ) Loan Program</t>
  </si>
  <si>
    <t>Beginning Balance of the Subsidy Cost Allowance</t>
  </si>
  <si>
    <t>Ending Balance of the Subsidy Cost Allowance Before Reestimates</t>
  </si>
  <si>
    <t>Add or Subtract Subsidy Reestimates:</t>
  </si>
  <si>
    <t>Total of the above Subsidy Reestimates</t>
  </si>
  <si>
    <t xml:space="preserve">Ending Balance of the Subsidy Cost Allowance </t>
  </si>
  <si>
    <t>Liabilities for Losses on Pre-FY 1992 Guarantees, Present Value</t>
  </si>
  <si>
    <t>Liabilities for Losses on Pre-FY 1992 Guarantee, Estimated Future Default Claims</t>
  </si>
  <si>
    <t>Liabilities for Post-FY 1991 Guarantees, Present Value</t>
  </si>
  <si>
    <t>Loan Guarantee Liabilities for Loan Guarantees</t>
  </si>
  <si>
    <t>L1. Subsidy Expense for New Loan Guarantees:</t>
  </si>
  <si>
    <t>L3. Total Loan Guarantee Subsidy Expense:</t>
  </si>
  <si>
    <t>Interest and Fees
Receivable</t>
  </si>
  <si>
    <t>Beginning balance of loans receivable, net</t>
  </si>
  <si>
    <t>Less principal and interest payments received</t>
  </si>
  <si>
    <t>Less fees received</t>
  </si>
  <si>
    <t>Less sale of foreclosed property</t>
  </si>
  <si>
    <t>Less loans written off</t>
  </si>
  <si>
    <t>Less interest revenue on uninvested funds</t>
  </si>
  <si>
    <t>Add interest expense on entity borrowings</t>
  </si>
  <si>
    <t>Add subsidy expense</t>
  </si>
  <si>
    <t>Less negative subsidy payments</t>
  </si>
  <si>
    <t>Add upward reestimate</t>
  </si>
  <si>
    <t>Less downward reestimates</t>
  </si>
  <si>
    <t>Loan modifications</t>
  </si>
  <si>
    <t>Ending balance of loans receivable, net</t>
  </si>
  <si>
    <t>Add foreclosed property acquired</t>
  </si>
  <si>
    <t>Less rent received</t>
  </si>
  <si>
    <t>Add: Subsidy Expense for  Direct Loans Disbursed During the Year:</t>
  </si>
  <si>
    <t>Beginning balance of the loan guarantee liabilities</t>
  </si>
  <si>
    <t>Less claim payments to lenders</t>
  </si>
  <si>
    <t>Add fees received</t>
  </si>
  <si>
    <t>Less interest supplements paid</t>
  </si>
  <si>
    <t>Add foreclosed property and loans acquired</t>
  </si>
  <si>
    <t>Loan guarantee modifications</t>
  </si>
  <si>
    <t>Ending balance of the loan guarantee liabilities</t>
  </si>
  <si>
    <t>This relates to Loans Receivable, Gross; no tie-point for this since there is only a table for the allowance.</t>
  </si>
  <si>
    <t>This relates to both Gross Receivables and the Allowance; there is no tie-point since the table is only for the allowance.</t>
  </si>
  <si>
    <t>Ties to prior year Loans Receivable, Net amount.</t>
  </si>
  <si>
    <t xml:space="preserve">This is a tie-point to the Schedule for Reconciling Subsidy Cost Allowance "Subsidy Allowance Amortization" line. </t>
  </si>
  <si>
    <t>Add loan disbursements</t>
  </si>
  <si>
    <t>Less claim payments received</t>
  </si>
  <si>
    <t>Add interest accruals</t>
  </si>
  <si>
    <t>Less subsidy allowance</t>
  </si>
  <si>
    <t>Allowance for loan and interest loss adjustments</t>
  </si>
  <si>
    <t>Other non-cash reconciling items</t>
  </si>
  <si>
    <t>Does total reconcile to HFM Balance Sheet line item "Loans Receivable, Net?</t>
  </si>
  <si>
    <t>Ties to the Fees Received line in the “Schedule for Reconciling Subsidy Cost Allowance Balances” table (Tab 6G).</t>
  </si>
  <si>
    <t>Ties to “Total Amount of Direct Loans Disbursed” (Tab 6D).</t>
  </si>
  <si>
    <t>Tie-Point Checks</t>
  </si>
  <si>
    <t>This is a tie-point to the “Total Direct Loan Subsidy Expense” table with opposite signage.</t>
  </si>
  <si>
    <t>(c) Technical Reestimates</t>
  </si>
  <si>
    <r>
      <t>New England Lobster Buyback Loans</t>
    </r>
    <r>
      <rPr>
        <vertAlign val="superscript"/>
        <sz val="10"/>
        <color theme="0" tint="-0.89996032593768116"/>
        <rFont val="Arial"/>
        <family val="2"/>
      </rPr>
      <t>1</t>
    </r>
    <r>
      <rPr>
        <sz val="10"/>
        <color theme="0" tint="-0.89999084444715716"/>
        <rFont val="Arial"/>
        <family val="2"/>
      </rPr>
      <t xml:space="preserve"> (see Note 1 below for additional information needed from NOAA for Agency Financial Report)</t>
    </r>
  </si>
  <si>
    <t>Yes</t>
  </si>
  <si>
    <t>Budget Subsidy Rates for Loan Guarantees for the Current Year's Cohorts:</t>
  </si>
  <si>
    <t>(Enter percentages carried to 2 decimal places)</t>
  </si>
  <si>
    <t xml:space="preserve">Interest </t>
  </si>
  <si>
    <t>and Fees</t>
  </si>
  <si>
    <t xml:space="preserve">Direct </t>
  </si>
  <si>
    <t xml:space="preserve">Loans, </t>
  </si>
  <si>
    <t>Net</t>
  </si>
  <si>
    <t>Community Development Quota (CDQ) Loan Program1 (see Note 1 below for additional information needed from NOAA for Agency Financial Report)</t>
  </si>
  <si>
    <t>New England Groundfish Buyback Loans1 (see Note 1 below for additional information needed from NOAA for Agency Financial Report)</t>
  </si>
  <si>
    <t xml:space="preserve">* These are templates. Please make necessary additions, deletions, or revisions and add any new loan programs.
* All amounts should be entered in actual dollars and cents. For example, enter $28,459.58 (no rounding). 
* IMPORTANT:  For all spreadsheet tabs, enter Credit Balances as Negative Numbers. 
* Not all loan programs listed will have balances to report. If there is no balance, just leave the amount blank.
* For all spreadsheets, data input fields are highlighted in yellow. </t>
  </si>
  <si>
    <t>OMB-A-136 Requirements for Note 5 - Loans Receivable, Net:</t>
  </si>
  <si>
    <t>FY 2024</t>
  </si>
  <si>
    <t>&lt; INSERT BUREAU NAME &gt;</t>
  </si>
  <si>
    <t>&lt; INSERT PREPARER NAME &gt;</t>
  </si>
  <si>
    <t>The total of the "Upward Reestimate" and "Downward Reestimate" lines is a tie-point to the "Subsidy Expense Reestimates" table with opposite signage.</t>
  </si>
  <si>
    <t>G. Schedule for Reconciling Subsidy Cost Allowance Balances  (Post-FY 1991 Direct Loans)</t>
  </si>
  <si>
    <t>N. Schedule for Reconciling Loan Guarantee Liability Balances (Post-FY 1991 Loans Guarantees)</t>
  </si>
  <si>
    <t>O. Administrative Expenses:</t>
  </si>
  <si>
    <t>P. Loans Receivable</t>
  </si>
  <si>
    <t>M. Subsidy Rates for Loan Guarantees by Program and Component</t>
  </si>
  <si>
    <t>F. Subsidy Rates for Direct Loans by Program and Component (carry percentages to two decimal places)</t>
  </si>
  <si>
    <t>E. Subsidy Expense for Direct Loan Programs by Component:</t>
  </si>
  <si>
    <t>D. Total Amount of Direct Loans Disbursed  (Post-FY 1991)</t>
  </si>
  <si>
    <t>C. Direct Loans Obligated After FY 1991:</t>
  </si>
  <si>
    <t>A. Net Assets Summary</t>
  </si>
  <si>
    <t>Loans receivable include direct loans, loans purchased, and loans acquired through subrogation resulting from loan guarantees.</t>
  </si>
  <si>
    <t xml:space="preserve">Tables A through P illustrate the required financial disclosures for loans receivable, net and loan guarantee liabilities and must be supplemented by narrative. </t>
  </si>
  <si>
    <t>Add defaulted loan claim payments</t>
  </si>
  <si>
    <t>Disclose that direct loan obligations and loan guarantee commitments made post-1991 and the resulting direct loans or loan guarantees are governed by FCRA. SFFAS 2 requires that the present value of the subsidy costs, which arises from interest rate differentials, interest supplements, and defaults (net of recoveries, fee offsets, and other cash flows) associated with direct loans and loan guarantees, be recognized as a cost in the year the direct or guaranteed loan is disbursed.
Direct loans are reported net of an allowance for subsidy at present value and loan guarantee liabilities are reported at present value.
Pre-1992 direct loans and loan guarantees may be immaterial, in which case detailed information regarding pre-1992 activity need not be disclosed; however, summarized information may need to be disclosed to show the composition of amounts reported on the Balance Sheet.25
Disclose whether pre-1992 direct loans and loan guarantees are reported on a present value basis or under the allowance-for-loss method.
Under the allowance-for-loss method, the nominal amount of the direct loans is reduced by an allowance for uncollectible amounts and the liability for loan guarantees is the amount the entity estimates will more likely than not require a future cash outflow to pay default claims.
Under the present value method, the nominal amount of direct loans is reduced by an allowance equal to the difference between the nominal amount and the present value of the expected net cash</t>
  </si>
  <si>
    <t>Pre-1992 Loan</t>
  </si>
  <si>
    <t>Post-1991 Loan</t>
  </si>
  <si>
    <t>B. Direct Loans Obligated Prior to FY 1992 (Allowance for Loss Method):</t>
  </si>
  <si>
    <t>FY 2023</t>
  </si>
  <si>
    <t>Instructions: Enter the total amount of Direct Loans Disbursed for the CY. Do not make updates to the PY column.</t>
  </si>
  <si>
    <t>Difference (Must be Zero)</t>
  </si>
  <si>
    <t>Subtotal</t>
  </si>
  <si>
    <t>Directions: Complete the tables below. Only enter data in the yellow fields.</t>
  </si>
  <si>
    <t>Submit separate columns' data for Interest Rate Reestimates and Technical Reestimates (as well as the prior years' comparative data). NOAA confirmed on 10/28/2022 that the amounts NOAA has been reporting for Technical Reestimates are actually [Technical Reestimates PLUS Interest Rate Reestimates].</t>
  </si>
  <si>
    <t>Complete the columns highlighted in yellow in the table below. Defaults should be estimated net of recoveries.</t>
  </si>
  <si>
    <t>Instructions: Complete the yellow filled cells in the Current Year table only.</t>
  </si>
  <si>
    <t>H1. Defaulted Guaranteed Loans from Pre-1992 Guarantees (Allowance for Loss Method):</t>
  </si>
  <si>
    <t>H. Defaulted Guaranteed Loans from Pre-FY 1992 and Post-FY 1991 Guarantees:</t>
  </si>
  <si>
    <t>H1. Defaulted Guaranteed Loans from Post-1991 Guarantees:</t>
  </si>
  <si>
    <t>Instructions: Report the portions of salaries and other administrative expenses that have been accounted for in support of the direct loan programs and loan guarantee programs. Report the expenses for the individual programs, if material.</t>
  </si>
  <si>
    <t>Enter HFM Balance Sheet Value in Cell B28</t>
  </si>
  <si>
    <t>HFM Balance Sheet Line Item "Loans Receivable"</t>
  </si>
  <si>
    <t>Difference between schedule and HFM</t>
  </si>
  <si>
    <t>Complete the requirements of Footnote 5 by completing the tables in the following tabs per the instructions in each tab. Specific A-136 guidance can be found in OMB A-136, Financial Reporting Requirements - as amended (Section II.3.8.8 - Note 8: Loans Receivable, Net and Loan Guarantee Liabilities)</t>
  </si>
  <si>
    <t>Note 1 Response:  No loans have been issued for this program as of 9/30/24</t>
  </si>
  <si>
    <t>Note 1 Response:  No loans have been issued for this program as of 9/30/24.</t>
  </si>
  <si>
    <t>Note 5 - Loans Receivable, Net, as of September 30, 2024 (Quarter 4, FY 2024)</t>
  </si>
  <si>
    <t>Note 1:  Please indicate here if loans have not been issued for this program as of 9/30/24. 
 (No loans have been issued for this program as of 9/30/24.)</t>
  </si>
  <si>
    <t>Please complete the tables below.</t>
  </si>
  <si>
    <t>Instructions:  Display the information shown for loans receivable, net, reported on the Balance Sheet for all direct loans and defaulted guaranteed loans receivable by completing the yellow filled cells.</t>
  </si>
  <si>
    <t xml:space="preserve">J. Guaranteed Loans Outstanding / K. Loan Guarantee Liabilities / </t>
  </si>
  <si>
    <t xml:space="preserve">L. Subsidy Expense for Loan Guarantees / </t>
  </si>
  <si>
    <t xml:space="preserve">M. Subsidy Rates for Loan Guarantees by Program and Component / </t>
  </si>
  <si>
    <t>N. Schedule for Reconciling Loan Guarantee Liability (Post-FY 1991)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</si>
</sst>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46" x14ac:knownFonts="1">
    <font>
      <sz val="10"/>
      <name val="Arial"/>
    </font>
    <font>
      <sz val="12"/>
      <name val="Arial"/>
      <family val="2"/>
    </font>
    <font>
      <sz val="8.5"/>
      <color indexed="12"/>
      <name val="Arial"/>
      <family val="2"/>
    </font>
    <font>
      <sz val="10"/>
      <name val="Arial"/>
      <family val="2"/>
    </font>
    <font>
      <b/>
      <sz val="10"/>
      <color theme="0" tint="-0.89999084444715716"/>
      <name val="Arial"/>
      <family val="2"/>
    </font>
    <font>
      <sz val="10"/>
      <color theme="0" tint="-0.89999084444715716"/>
      <name val="Arial"/>
      <family val="2"/>
    </font>
    <font>
      <sz val="12"/>
      <color theme="0" tint="-0.89999084444715716"/>
      <name val="Arial"/>
      <family val="2"/>
    </font>
    <font>
      <b/>
      <sz val="9"/>
      <name val="Arial"/>
      <family val="2"/>
    </font>
    <font>
      <sz val="9"/>
      <name val="Arial"/>
      <family val="2"/>
    </font>
    <font>
      <b/>
      <sz val="10"/>
      <name val="Arial"/>
      <family val="2"/>
    </font>
    <font>
      <u/>
      <sz val="10"/>
      <color theme="10"/>
      <name val="Arial"/>
      <family val="2"/>
    </font>
    <font>
      <b/>
      <sz val="12"/>
      <color indexed="12"/>
      <name val="Arial"/>
      <family val="2"/>
    </font>
    <font>
      <sz val="11"/>
      <color theme="0" tint="-0.89999084444715716"/>
      <name val="Arial"/>
      <family val="2"/>
    </font>
    <font>
      <b/>
      <sz val="11"/>
      <color theme="0" tint="-0.89999084444715716"/>
      <name val="Arial"/>
      <family val="2"/>
    </font>
    <font>
      <sz val="11"/>
      <name val="Arial"/>
      <family val="2"/>
    </font>
    <font>
      <b/>
      <sz val="12"/>
      <color theme="0" tint="-0.89999084444715716"/>
      <name val="Arial"/>
      <family val="2"/>
    </font>
    <font>
      <vertAlign val="superscript"/>
      <sz val="10"/>
      <color theme="0" tint="-0.89996032593768116"/>
      <name val="Arial"/>
      <family val="2"/>
    </font>
    <font>
      <sz val="8"/>
      <color theme="0" tint="-0.89999084444715716"/>
      <name val="Arial"/>
      <family val="2"/>
    </font>
    <font>
      <b/>
      <sz val="14"/>
      <color theme="0" tint="-0.89999084444715716"/>
      <name val="Arial"/>
      <family val="2"/>
    </font>
    <font>
      <b/>
      <sz val="11"/>
      <color rgb="FFC00000"/>
      <name val="Arial"/>
      <family val="2"/>
    </font>
    <font>
      <sz val="8"/>
      <name val="Arial"/>
      <family val="2"/>
    </font>
    <font>
      <sz val="11"/>
      <color indexed="12"/>
      <name val="Arial"/>
      <family val="2"/>
    </font>
    <font>
      <sz val="10"/>
      <color indexed="12"/>
      <name val="Arial"/>
      <family val="2"/>
    </font>
    <font>
      <b/>
      <u/>
      <sz val="10"/>
      <color theme="0" tint="-0.89999084444715716"/>
      <name val="Arial"/>
      <family val="2"/>
    </font>
    <font>
      <strike/>
      <sz val="10"/>
      <color theme="0" tint="-0.89996032593768116"/>
      <name val="Arial"/>
      <family val="2"/>
    </font>
    <font>
      <b/>
      <u/>
      <sz val="12"/>
      <color theme="0" tint="-0.89999084444715716"/>
      <name val="Arial"/>
      <family val="2"/>
    </font>
    <font>
      <sz val="9"/>
      <color theme="0" tint="-0.89999084444715716"/>
      <name val="Arial"/>
      <family val="2"/>
    </font>
    <font>
      <u/>
      <sz val="10"/>
      <color theme="0" tint="-0.89999084444715716"/>
      <name val="Arial"/>
      <family val="2"/>
    </font>
    <font>
      <sz val="10"/>
      <color theme="0" tint="-0.89992980742820516"/>
      <name val="Arial"/>
      <family val="2"/>
    </font>
    <font>
      <sz val="8"/>
      <color indexed="12"/>
      <name val="Arial"/>
      <family val="2"/>
    </font>
    <font>
      <b/>
      <sz val="9"/>
      <color theme="0" tint="-0.89999084444715716"/>
      <name val="Arial"/>
      <family val="2"/>
    </font>
    <font>
      <u/>
      <sz val="11"/>
      <color theme="0" tint="-0.89999084444715716"/>
      <name val="Arial"/>
      <family val="2"/>
    </font>
    <font>
      <sz val="10"/>
      <color rgb="FF0000FF"/>
      <name val="Arial"/>
      <family val="2"/>
    </font>
    <font>
      <strike/>
      <sz val="10"/>
      <color rgb="FF0000FF"/>
      <name val="Arial"/>
      <family val="2"/>
    </font>
    <font>
      <b/>
      <sz val="9"/>
      <color theme="9" tint="-0.499984740745262"/>
      <name val="Arial"/>
      <family val="2"/>
    </font>
    <font>
      <sz val="10"/>
      <color theme="9" tint="-0.499984740745262"/>
      <name val="Arial"/>
      <family val="2"/>
    </font>
    <font>
      <sz val="10"/>
      <name val="Arial"/>
    </font>
    <font>
      <i/>
      <sz val="10"/>
      <name val="Arial"/>
      <family val="2"/>
    </font>
    <font>
      <b/>
      <u/>
      <sz val="12"/>
      <name val="Arial"/>
      <family val="2"/>
    </font>
    <font>
      <b/>
      <sz val="10"/>
      <color rgb="FF660033"/>
      <name val="Arial"/>
      <family val="2"/>
    </font>
    <font>
      <b/>
      <sz val="10"/>
      <color theme="0" tint="-0.89999084444715716"/>
      <name val="Arial Narrow"/>
      <family val="2"/>
    </font>
    <font>
      <b/>
      <sz val="10"/>
      <color rgb="FF0000FF"/>
      <name val="Arial"/>
      <family val="2"/>
    </font>
    <font>
      <b/>
      <u/>
      <sz val="14"/>
      <color theme="0" tint="-0.89996032593768116"/>
      <name val="Arial"/>
      <family val="2"/>
    </font>
    <font>
      <b/>
      <sz val="11"/>
      <color rgb="FF660033"/>
      <name val="Arial"/>
      <family val="2"/>
    </font>
    <font>
      <b/>
      <sz val="10"/>
      <color theme="0" tint="-0.89996032593768116"/>
      <name val="Arial"/>
      <family val="2"/>
    </font>
    <font>
      <sz val="10"/>
      <color theme="0" tint="-0.89996032593768116"/>
      <name val="Arial"/>
      <family val="2"/>
    </font>
  </fonts>
  <fills count="12">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indexed="13"/>
        <bgColor indexed="9"/>
      </patternFill>
    </fill>
    <fill>
      <patternFill patternType="solid">
        <fgColor indexed="13"/>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FFFFFF"/>
        <bgColor indexed="9"/>
      </patternFill>
    </fill>
    <fill>
      <patternFill patternType="solid">
        <fgColor rgb="FFFFFF00"/>
        <bgColor indexed="64"/>
      </patternFill>
    </fill>
    <fill>
      <patternFill patternType="solid">
        <fgColor theme="8" tint="0.59999389629810485"/>
        <bgColor indexed="64"/>
      </patternFill>
    </fill>
    <fill>
      <patternFill patternType="solid">
        <fgColor theme="2"/>
        <bgColor indexed="64"/>
      </patternFill>
    </fill>
  </fills>
  <borders count="40">
    <border>
      <left/>
      <right/>
      <top/>
      <bottom/>
      <diagonal/>
    </border>
    <border>
      <left/>
      <right/>
      <top/>
      <bottom style="double">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theme="2" tint="-0.749961851863155"/>
      </right>
      <top/>
      <bottom style="hair">
        <color theme="2" tint="-0.749961851863155"/>
      </bottom>
      <diagonal/>
    </border>
    <border>
      <left style="hair">
        <color theme="2" tint="-0.749961851863155"/>
      </left>
      <right/>
      <top/>
      <bottom style="hair">
        <color theme="2" tint="-0.749961851863155"/>
      </bottom>
      <diagonal/>
    </border>
    <border>
      <left/>
      <right style="hair">
        <color theme="2" tint="-0.749961851863155"/>
      </right>
      <top style="hair">
        <color theme="2" tint="-0.749961851863155"/>
      </top>
      <bottom style="hair">
        <color theme="2" tint="-0.749961851863155"/>
      </bottom>
      <diagonal/>
    </border>
    <border>
      <left style="hair">
        <color theme="2" tint="-0.749961851863155"/>
      </left>
      <right/>
      <top style="hair">
        <color theme="2" tint="-0.749961851863155"/>
      </top>
      <bottom style="hair">
        <color theme="2" tint="-0.749961851863155"/>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8">
    <xf numFmtId="0" fontId="0" fillId="0" borderId="0">
      <alignment vertical="top"/>
    </xf>
    <xf numFmtId="4" fontId="3"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42" fontId="3" fillId="0" borderId="0" applyFont="0" applyFill="0" applyBorder="0" applyAlignment="0" applyProtection="0"/>
    <xf numFmtId="0" fontId="3" fillId="0" borderId="0">
      <alignment vertical="top"/>
    </xf>
    <xf numFmtId="0" fontId="10" fillId="0" borderId="0" applyNumberFormat="0" applyFill="0" applyBorder="0" applyAlignment="0" applyProtection="0">
      <alignment vertical="top"/>
    </xf>
    <xf numFmtId="9" fontId="36" fillId="0" borderId="0" applyFont="0" applyFill="0" applyBorder="0" applyAlignment="0" applyProtection="0"/>
  </cellStyleXfs>
  <cellXfs count="277">
    <xf numFmtId="0" fontId="0" fillId="0" borderId="0" xfId="0" applyAlignment="1"/>
    <xf numFmtId="43" fontId="1" fillId="3" borderId="0" xfId="0" applyNumberFormat="1" applyFont="1" applyFill="1" applyAlignment="1"/>
    <xf numFmtId="43" fontId="2" fillId="3" borderId="0" xfId="0" applyNumberFormat="1" applyFont="1" applyFill="1" applyAlignment="1">
      <alignment wrapText="1"/>
    </xf>
    <xf numFmtId="43" fontId="1" fillId="3" borderId="0" xfId="0" applyNumberFormat="1" applyFont="1" applyFill="1" applyAlignment="1">
      <alignment horizontal="right"/>
    </xf>
    <xf numFmtId="43" fontId="5" fillId="0" borderId="0" xfId="0" applyNumberFormat="1" applyFont="1" applyAlignment="1"/>
    <xf numFmtId="0" fontId="5" fillId="0" borderId="0" xfId="0" applyFont="1" applyAlignment="1"/>
    <xf numFmtId="49" fontId="5" fillId="0" borderId="0" xfId="0" applyNumberFormat="1" applyFont="1" applyAlignment="1"/>
    <xf numFmtId="43" fontId="6" fillId="3" borderId="0" xfId="0" applyNumberFormat="1" applyFont="1" applyFill="1" applyAlignment="1"/>
    <xf numFmtId="43" fontId="6" fillId="7" borderId="0" xfId="0" applyNumberFormat="1" applyFont="1" applyFill="1" applyAlignment="1"/>
    <xf numFmtId="43" fontId="5" fillId="3" borderId="0" xfId="0" applyNumberFormat="1" applyFont="1" applyFill="1" applyAlignment="1"/>
    <xf numFmtId="0" fontId="3" fillId="0" borderId="0" xfId="0" applyFont="1" applyAlignment="1">
      <alignment wrapText="1"/>
    </xf>
    <xf numFmtId="0" fontId="3" fillId="0" borderId="5" xfId="0" applyFont="1" applyBorder="1" applyAlignment="1"/>
    <xf numFmtId="0" fontId="3" fillId="0" borderId="0" xfId="0" applyFont="1" applyAlignment="1"/>
    <xf numFmtId="0" fontId="10" fillId="0" borderId="0" xfId="6" applyAlignment="1"/>
    <xf numFmtId="0" fontId="11" fillId="0" borderId="0" xfId="0" applyFont="1" applyAlignment="1"/>
    <xf numFmtId="0" fontId="4" fillId="0" borderId="0" xfId="0" applyFont="1" applyAlignment="1"/>
    <xf numFmtId="42" fontId="5" fillId="0" borderId="0" xfId="3" applyNumberFormat="1" applyFont="1" applyBorder="1"/>
    <xf numFmtId="41" fontId="5" fillId="0" borderId="0" xfId="1" applyNumberFormat="1" applyFont="1" applyBorder="1"/>
    <xf numFmtId="0" fontId="5" fillId="0" borderId="0" xfId="0" applyFont="1" applyAlignment="1">
      <alignment vertical="center"/>
    </xf>
    <xf numFmtId="49" fontId="5" fillId="0" borderId="0" xfId="0" applyNumberFormat="1" applyFont="1" applyAlignment="1">
      <alignment horizontal="left" vertical="center"/>
    </xf>
    <xf numFmtId="49" fontId="5" fillId="0" borderId="0" xfId="1" applyNumberFormat="1" applyFont="1" applyFill="1" applyBorder="1" applyAlignment="1">
      <alignment horizontal="left" vertical="center"/>
    </xf>
    <xf numFmtId="49" fontId="5" fillId="0" borderId="0" xfId="1" applyNumberFormat="1" applyFont="1" applyFill="1" applyBorder="1" applyAlignment="1">
      <alignment horizontal="left" vertical="center" wrapText="1"/>
    </xf>
    <xf numFmtId="0" fontId="5" fillId="0" borderId="0" xfId="0" applyFont="1" applyAlignment="1">
      <alignment horizontal="left" vertical="center" wrapText="1"/>
    </xf>
    <xf numFmtId="49" fontId="5" fillId="0" borderId="0" xfId="3" applyNumberFormat="1" applyFont="1" applyFill="1" applyBorder="1" applyAlignment="1">
      <alignment horizontal="left" vertical="center"/>
    </xf>
    <xf numFmtId="49" fontId="5" fillId="0" borderId="0" xfId="0" applyNumberFormat="1" applyFont="1" applyAlignment="1">
      <alignment horizontal="left" vertical="center" wrapText="1"/>
    </xf>
    <xf numFmtId="0" fontId="5" fillId="0" borderId="0" xfId="0" applyFont="1" applyAlignment="1">
      <alignment horizontal="left"/>
    </xf>
    <xf numFmtId="43" fontId="3" fillId="0" borderId="0" xfId="0" applyNumberFormat="1" applyFont="1" applyAlignment="1"/>
    <xf numFmtId="43" fontId="18" fillId="0" borderId="0" xfId="0" applyNumberFormat="1" applyFont="1" applyAlignment="1"/>
    <xf numFmtId="43" fontId="15" fillId="0" borderId="0" xfId="0" applyNumberFormat="1" applyFont="1" applyAlignment="1"/>
    <xf numFmtId="43" fontId="12" fillId="0" borderId="0" xfId="0" applyNumberFormat="1" applyFont="1" applyAlignment="1"/>
    <xf numFmtId="49" fontId="19" fillId="0" borderId="0" xfId="0" quotePrefix="1" applyNumberFormat="1" applyFont="1" applyAlignment="1">
      <alignment horizontal="left"/>
    </xf>
    <xf numFmtId="43" fontId="12" fillId="0" borderId="0" xfId="0" applyNumberFormat="1" applyFont="1" applyAlignment="1">
      <alignment horizontal="center"/>
    </xf>
    <xf numFmtId="43" fontId="14" fillId="0" borderId="0" xfId="0" applyNumberFormat="1" applyFont="1" applyAlignment="1">
      <alignment horizontal="center"/>
    </xf>
    <xf numFmtId="43" fontId="20" fillId="0" borderId="0" xfId="0" applyNumberFormat="1" applyFont="1" applyAlignment="1"/>
    <xf numFmtId="43" fontId="12" fillId="6" borderId="0" xfId="0" applyNumberFormat="1" applyFont="1" applyFill="1" applyAlignment="1"/>
    <xf numFmtId="44" fontId="12" fillId="6" borderId="0" xfId="3" applyFont="1" applyFill="1"/>
    <xf numFmtId="43" fontId="12" fillId="0" borderId="0" xfId="3" applyNumberFormat="1" applyFont="1" applyBorder="1"/>
    <xf numFmtId="43" fontId="12" fillId="6" borderId="0" xfId="1" applyNumberFormat="1" applyFont="1" applyFill="1"/>
    <xf numFmtId="43" fontId="12" fillId="0" borderId="0" xfId="1" applyNumberFormat="1" applyFont="1" applyBorder="1"/>
    <xf numFmtId="43" fontId="12" fillId="6" borderId="2" xfId="1" applyNumberFormat="1" applyFont="1" applyFill="1" applyBorder="1"/>
    <xf numFmtId="44" fontId="12" fillId="6" borderId="1" xfId="3" applyFont="1" applyFill="1" applyBorder="1"/>
    <xf numFmtId="43" fontId="17" fillId="0" borderId="0" xfId="0" applyNumberFormat="1" applyFont="1" applyAlignment="1"/>
    <xf numFmtId="43" fontId="14" fillId="0" borderId="0" xfId="0" applyNumberFormat="1" applyFont="1" applyAlignment="1"/>
    <xf numFmtId="49" fontId="22" fillId="9" borderId="0" xfId="0" applyNumberFormat="1" applyFont="1" applyFill="1" applyAlignment="1"/>
    <xf numFmtId="49" fontId="15" fillId="0" borderId="0" xfId="0" applyNumberFormat="1" applyFont="1" applyAlignment="1"/>
    <xf numFmtId="49" fontId="23" fillId="0" borderId="0" xfId="0" applyNumberFormat="1" applyFont="1" applyAlignment="1"/>
    <xf numFmtId="43" fontId="5" fillId="0" borderId="0" xfId="3" applyNumberFormat="1" applyFont="1"/>
    <xf numFmtId="41" fontId="5" fillId="0" borderId="0" xfId="1" applyNumberFormat="1" applyFont="1" applyFill="1" applyBorder="1" applyAlignment="1">
      <alignment horizontal="left" vertical="center"/>
    </xf>
    <xf numFmtId="42" fontId="5" fillId="0" borderId="0" xfId="3" applyNumberFormat="1" applyFont="1" applyFill="1" applyBorder="1" applyAlignment="1">
      <alignment horizontal="left" vertical="center"/>
    </xf>
    <xf numFmtId="0" fontId="5" fillId="0" borderId="0" xfId="0" applyFont="1" applyAlignment="1">
      <alignment horizontal="left" vertical="center"/>
    </xf>
    <xf numFmtId="49" fontId="5" fillId="0" borderId="0" xfId="0" applyNumberFormat="1" applyFont="1" applyAlignment="1">
      <alignment wrapText="1"/>
    </xf>
    <xf numFmtId="43" fontId="5" fillId="0" borderId="0" xfId="3" applyNumberFormat="1" applyFont="1" applyBorder="1"/>
    <xf numFmtId="43" fontId="5" fillId="0" borderId="0" xfId="0" applyNumberFormat="1" applyFont="1" applyAlignment="1">
      <alignment wrapText="1"/>
    </xf>
    <xf numFmtId="49" fontId="4" fillId="0" borderId="0" xfId="0" applyNumberFormat="1" applyFont="1" applyAlignment="1"/>
    <xf numFmtId="43" fontId="25" fillId="0" borderId="0" xfId="0" applyNumberFormat="1" applyFont="1" applyAlignment="1"/>
    <xf numFmtId="43" fontId="6" fillId="0" borderId="0" xfId="0" applyNumberFormat="1" applyFont="1" applyAlignment="1"/>
    <xf numFmtId="43" fontId="23" fillId="0" borderId="0" xfId="0" applyNumberFormat="1" applyFont="1" applyAlignment="1"/>
    <xf numFmtId="43" fontId="4" fillId="0" borderId="0" xfId="0" applyNumberFormat="1" applyFont="1" applyAlignment="1"/>
    <xf numFmtId="43" fontId="5" fillId="0" borderId="0" xfId="0" applyNumberFormat="1" applyFont="1" applyAlignment="1">
      <alignment horizontal="center"/>
    </xf>
    <xf numFmtId="43" fontId="26" fillId="0" borderId="0" xfId="0" applyNumberFormat="1" applyFont="1" applyAlignment="1">
      <alignment wrapText="1"/>
    </xf>
    <xf numFmtId="43" fontId="3" fillId="2" borderId="0" xfId="0" applyNumberFormat="1" applyFont="1" applyFill="1" applyAlignment="1"/>
    <xf numFmtId="43" fontId="5" fillId="2" borderId="0" xfId="0" applyNumberFormat="1" applyFont="1" applyFill="1" applyAlignment="1"/>
    <xf numFmtId="49" fontId="5" fillId="2" borderId="0" xfId="0" applyNumberFormat="1" applyFont="1" applyFill="1" applyAlignment="1"/>
    <xf numFmtId="49" fontId="5" fillId="2" borderId="0" xfId="0" applyNumberFormat="1" applyFont="1" applyFill="1" applyAlignment="1">
      <alignment horizontal="center"/>
    </xf>
    <xf numFmtId="43" fontId="5" fillId="2" borderId="0" xfId="0" applyNumberFormat="1" applyFont="1" applyFill="1" applyAlignment="1">
      <alignment horizontal="center"/>
    </xf>
    <xf numFmtId="49" fontId="3" fillId="2" borderId="0" xfId="0" applyNumberFormat="1" applyFont="1" applyFill="1" applyAlignment="1"/>
    <xf numFmtId="49" fontId="25" fillId="0" borderId="0" xfId="0" applyNumberFormat="1" applyFont="1" applyAlignment="1"/>
    <xf numFmtId="43" fontId="27" fillId="0" borderId="0" xfId="0" applyNumberFormat="1" applyFont="1" applyAlignment="1"/>
    <xf numFmtId="43" fontId="5" fillId="0" borderId="0" xfId="1" applyNumberFormat="1" applyFont="1" applyFill="1" applyBorder="1" applyAlignment="1"/>
    <xf numFmtId="10" fontId="5" fillId="0" borderId="0" xfId="0" applyNumberFormat="1" applyFont="1" applyAlignment="1"/>
    <xf numFmtId="43" fontId="12" fillId="3" borderId="0" xfId="0" applyNumberFormat="1" applyFont="1" applyFill="1" applyAlignment="1"/>
    <xf numFmtId="43" fontId="14" fillId="7" borderId="0" xfId="0" applyNumberFormat="1" applyFont="1" applyFill="1" applyAlignment="1"/>
    <xf numFmtId="43" fontId="14" fillId="3" borderId="0" xfId="0" applyNumberFormat="1" applyFont="1" applyFill="1" applyAlignment="1"/>
    <xf numFmtId="43" fontId="15" fillId="3" borderId="0" xfId="0" applyNumberFormat="1" applyFont="1" applyFill="1" applyAlignment="1">
      <alignment horizontal="center"/>
    </xf>
    <xf numFmtId="43" fontId="14" fillId="3" borderId="0" xfId="0" applyNumberFormat="1" applyFont="1" applyFill="1" applyAlignment="1">
      <alignment horizontal="centerContinuous"/>
    </xf>
    <xf numFmtId="49" fontId="15" fillId="3" borderId="0" xfId="0" applyNumberFormat="1" applyFont="1" applyFill="1" applyAlignment="1"/>
    <xf numFmtId="49" fontId="5" fillId="3" borderId="0" xfId="0" applyNumberFormat="1" applyFont="1" applyFill="1" applyAlignment="1">
      <alignment wrapText="1"/>
    </xf>
    <xf numFmtId="43" fontId="29" fillId="8" borderId="0" xfId="0" applyNumberFormat="1" applyFont="1" applyFill="1" applyAlignment="1">
      <alignment wrapText="1"/>
    </xf>
    <xf numFmtId="43" fontId="14" fillId="8" borderId="0" xfId="0" applyNumberFormat="1" applyFont="1" applyFill="1" applyAlignment="1"/>
    <xf numFmtId="43" fontId="29" fillId="7" borderId="0" xfId="0" applyNumberFormat="1" applyFont="1" applyFill="1" applyAlignment="1">
      <alignment wrapText="1"/>
    </xf>
    <xf numFmtId="43" fontId="29" fillId="7" borderId="0" xfId="0" applyNumberFormat="1" applyFont="1" applyFill="1" applyAlignment="1"/>
    <xf numFmtId="43" fontId="22" fillId="7" borderId="0" xfId="0" applyNumberFormat="1" applyFont="1" applyFill="1" applyAlignment="1"/>
    <xf numFmtId="49" fontId="12" fillId="3" borderId="0" xfId="0" applyNumberFormat="1" applyFont="1" applyFill="1" applyAlignment="1">
      <alignment wrapText="1"/>
    </xf>
    <xf numFmtId="43" fontId="26" fillId="0" borderId="0" xfId="3" applyNumberFormat="1" applyFont="1" applyBorder="1" applyAlignment="1">
      <alignment horizontal="center" wrapText="1"/>
    </xf>
    <xf numFmtId="49" fontId="15" fillId="0" borderId="0" xfId="0" applyNumberFormat="1" applyFont="1" applyAlignment="1">
      <alignment horizontal="center" vertical="top" wrapText="1"/>
    </xf>
    <xf numFmtId="43" fontId="5" fillId="0" borderId="0" xfId="0" applyNumberFormat="1" applyFont="1" applyAlignment="1">
      <alignment horizontal="centerContinuous"/>
    </xf>
    <xf numFmtId="49" fontId="13" fillId="0" borderId="0" xfId="0" applyNumberFormat="1" applyFont="1" applyAlignment="1"/>
    <xf numFmtId="49" fontId="13" fillId="0" borderId="0" xfId="0" quotePrefix="1" applyNumberFormat="1" applyFont="1" applyAlignment="1">
      <alignment horizontal="left"/>
    </xf>
    <xf numFmtId="43" fontId="31" fillId="0" borderId="0" xfId="0" applyNumberFormat="1" applyFont="1" applyAlignment="1"/>
    <xf numFmtId="49" fontId="15" fillId="0" borderId="0" xfId="0" applyNumberFormat="1" applyFont="1" applyAlignment="1">
      <alignment horizontal="left" vertical="center"/>
    </xf>
    <xf numFmtId="43" fontId="5" fillId="0" borderId="0" xfId="0" applyNumberFormat="1" applyFont="1" applyAlignment="1">
      <alignment horizontal="right"/>
    </xf>
    <xf numFmtId="43" fontId="2" fillId="0" borderId="0" xfId="0" applyNumberFormat="1" applyFont="1" applyAlignment="1">
      <alignment wrapText="1"/>
    </xf>
    <xf numFmtId="43" fontId="4" fillId="0" borderId="3" xfId="0" applyNumberFormat="1" applyFont="1" applyBorder="1" applyAlignment="1">
      <alignment horizontal="centerContinuous"/>
    </xf>
    <xf numFmtId="43" fontId="5" fillId="0" borderId="3" xfId="0" applyNumberFormat="1" applyFont="1" applyBorder="1" applyAlignment="1">
      <alignment horizontal="centerContinuous"/>
    </xf>
    <xf numFmtId="49" fontId="4" fillId="0" borderId="0" xfId="0" quotePrefix="1" applyNumberFormat="1" applyFont="1" applyAlignment="1">
      <alignment horizontal="left"/>
    </xf>
    <xf numFmtId="43" fontId="26" fillId="0" borderId="0" xfId="3" applyNumberFormat="1" applyFont="1" applyBorder="1" applyAlignment="1">
      <alignment horizontal="right"/>
    </xf>
    <xf numFmtId="43" fontId="4" fillId="0" borderId="3" xfId="3" applyNumberFormat="1" applyFont="1" applyBorder="1" applyAlignment="1">
      <alignment horizontal="centerContinuous"/>
    </xf>
    <xf numFmtId="43" fontId="5" fillId="0" borderId="3" xfId="3" applyNumberFormat="1" applyFont="1" applyBorder="1" applyAlignment="1">
      <alignment horizontal="centerContinuous"/>
    </xf>
    <xf numFmtId="43" fontId="17" fillId="0" borderId="0" xfId="3" applyNumberFormat="1" applyFont="1" applyBorder="1" applyAlignment="1">
      <alignment horizontal="center" vertical="center" wrapText="1"/>
    </xf>
    <xf numFmtId="44" fontId="5" fillId="0" borderId="0" xfId="0" applyNumberFormat="1" applyFont="1" applyAlignment="1">
      <alignment horizontal="left" vertical="center" wrapText="1" indent="2"/>
    </xf>
    <xf numFmtId="44" fontId="32" fillId="9" borderId="0" xfId="0" applyNumberFormat="1" applyFont="1" applyFill="1" applyAlignment="1">
      <alignment horizontal="left" vertical="center" wrapText="1" indent="2"/>
    </xf>
    <xf numFmtId="49" fontId="4" fillId="0" borderId="0" xfId="0" applyNumberFormat="1" applyFont="1" applyAlignment="1">
      <alignment horizontal="center" vertical="top" wrapText="1"/>
    </xf>
    <xf numFmtId="49" fontId="5" fillId="0" borderId="5" xfId="1" applyNumberFormat="1" applyFont="1" applyFill="1" applyBorder="1" applyAlignment="1">
      <alignment horizontal="left"/>
    </xf>
    <xf numFmtId="43" fontId="32" fillId="5" borderId="5" xfId="1" applyNumberFormat="1" applyFont="1" applyFill="1" applyBorder="1"/>
    <xf numFmtId="49" fontId="5" fillId="0" borderId="5" xfId="0" applyNumberFormat="1" applyFont="1" applyBorder="1" applyAlignment="1"/>
    <xf numFmtId="49" fontId="32" fillId="4" borderId="5" xfId="0" applyNumberFormat="1" applyFont="1" applyFill="1" applyBorder="1" applyAlignment="1">
      <alignment wrapText="1"/>
    </xf>
    <xf numFmtId="43" fontId="32" fillId="4" borderId="5" xfId="1" applyNumberFormat="1" applyFont="1" applyFill="1" applyBorder="1"/>
    <xf numFmtId="49" fontId="32" fillId="4" borderId="5" xfId="0" applyNumberFormat="1" applyFont="1" applyFill="1" applyBorder="1" applyAlignment="1"/>
    <xf numFmtId="43" fontId="5" fillId="0" borderId="5" xfId="3" applyNumberFormat="1" applyFont="1" applyBorder="1"/>
    <xf numFmtId="49" fontId="4" fillId="0" borderId="5" xfId="0" applyNumberFormat="1" applyFont="1" applyBorder="1" applyAlignment="1"/>
    <xf numFmtId="43" fontId="4" fillId="0" borderId="5" xfId="3" applyNumberFormat="1" applyFont="1" applyBorder="1"/>
    <xf numFmtId="49" fontId="33" fillId="9" borderId="5" xfId="0" applyNumberFormat="1" applyFont="1" applyFill="1" applyBorder="1" applyAlignment="1"/>
    <xf numFmtId="43" fontId="5" fillId="0" borderId="5" xfId="0" applyNumberFormat="1" applyFont="1" applyBorder="1" applyAlignment="1"/>
    <xf numFmtId="43" fontId="32" fillId="5" borderId="5" xfId="0" applyNumberFormat="1" applyFont="1" applyFill="1" applyBorder="1" applyAlignment="1"/>
    <xf numFmtId="49" fontId="5" fillId="0" borderId="5" xfId="0" applyNumberFormat="1" applyFont="1" applyBorder="1" applyAlignment="1">
      <alignment wrapText="1"/>
    </xf>
    <xf numFmtId="49" fontId="5" fillId="9" borderId="5" xfId="0" applyNumberFormat="1" applyFont="1" applyFill="1" applyBorder="1" applyAlignment="1"/>
    <xf numFmtId="43" fontId="32" fillId="9" borderId="5" xfId="0" applyNumberFormat="1" applyFont="1" applyFill="1" applyBorder="1" applyAlignment="1"/>
    <xf numFmtId="49" fontId="5" fillId="9" borderId="5" xfId="0" applyNumberFormat="1" applyFont="1" applyFill="1" applyBorder="1" applyAlignment="1">
      <alignment wrapText="1"/>
    </xf>
    <xf numFmtId="49" fontId="9" fillId="2" borderId="5" xfId="0" applyNumberFormat="1" applyFont="1" applyFill="1" applyBorder="1" applyAlignment="1"/>
    <xf numFmtId="43" fontId="9" fillId="2" borderId="5" xfId="0" applyNumberFormat="1" applyFont="1" applyFill="1" applyBorder="1" applyAlignment="1"/>
    <xf numFmtId="43" fontId="32" fillId="0" borderId="5" xfId="0" applyNumberFormat="1" applyFont="1" applyBorder="1" applyAlignment="1"/>
    <xf numFmtId="49" fontId="4" fillId="0" borderId="5" xfId="0" quotePrefix="1" applyNumberFormat="1" applyFont="1" applyBorder="1" applyAlignment="1">
      <alignment horizontal="left" wrapText="1"/>
    </xf>
    <xf numFmtId="43" fontId="4" fillId="0" borderId="5" xfId="0" applyNumberFormat="1" applyFont="1" applyBorder="1" applyAlignment="1">
      <alignment horizontal="center" wrapText="1"/>
    </xf>
    <xf numFmtId="43" fontId="32" fillId="4" borderId="5" xfId="1" applyNumberFormat="1" applyFont="1" applyFill="1" applyBorder="1" applyAlignment="1"/>
    <xf numFmtId="43" fontId="5" fillId="0" borderId="5" xfId="3" applyNumberFormat="1" applyFont="1" applyBorder="1" applyAlignment="1"/>
    <xf numFmtId="43" fontId="4" fillId="0" borderId="5" xfId="3" applyNumberFormat="1" applyFont="1" applyBorder="1" applyAlignment="1">
      <alignment horizontal="centerContinuous"/>
    </xf>
    <xf numFmtId="43" fontId="5" fillId="0" borderId="5" xfId="0" applyNumberFormat="1" applyFont="1" applyBorder="1" applyAlignment="1">
      <alignment horizontal="centerContinuous"/>
    </xf>
    <xf numFmtId="49" fontId="4" fillId="0" borderId="5" xfId="0" applyNumberFormat="1" applyFont="1" applyBorder="1" applyAlignment="1">
      <alignment horizontal="center"/>
    </xf>
    <xf numFmtId="43" fontId="4" fillId="0" borderId="5" xfId="0" applyNumberFormat="1" applyFont="1" applyBorder="1" applyAlignment="1"/>
    <xf numFmtId="43" fontId="32" fillId="0" borderId="5" xfId="1" applyNumberFormat="1" applyFont="1" applyFill="1" applyBorder="1" applyAlignment="1"/>
    <xf numFmtId="43" fontId="32" fillId="5" borderId="5" xfId="1" applyNumberFormat="1" applyFont="1" applyFill="1" applyBorder="1" applyAlignment="1"/>
    <xf numFmtId="43" fontId="32" fillId="9" borderId="5" xfId="1" applyNumberFormat="1" applyFont="1" applyFill="1" applyBorder="1" applyAlignment="1"/>
    <xf numFmtId="43" fontId="4" fillId="0" borderId="5" xfId="0" applyNumberFormat="1" applyFont="1" applyBorder="1" applyAlignment="1">
      <alignment horizontal="center"/>
    </xf>
    <xf numFmtId="43" fontId="5" fillId="0" borderId="5" xfId="1" applyNumberFormat="1" applyFont="1" applyFill="1" applyBorder="1" applyAlignment="1"/>
    <xf numFmtId="43" fontId="4" fillId="0" borderId="5" xfId="0" quotePrefix="1" applyNumberFormat="1" applyFont="1" applyBorder="1" applyAlignment="1">
      <alignment horizontal="center" wrapText="1"/>
    </xf>
    <xf numFmtId="10" fontId="4" fillId="0" borderId="5" xfId="0" applyNumberFormat="1" applyFont="1" applyBorder="1" applyAlignment="1">
      <alignment horizontal="center" wrapText="1"/>
    </xf>
    <xf numFmtId="10" fontId="32" fillId="5" borderId="5" xfId="7" applyNumberFormat="1" applyFont="1" applyFill="1" applyBorder="1" applyAlignment="1"/>
    <xf numFmtId="10" fontId="4" fillId="0" borderId="5" xfId="0" applyNumberFormat="1" applyFont="1" applyBorder="1" applyAlignment="1"/>
    <xf numFmtId="43" fontId="4" fillId="3" borderId="5" xfId="0" applyNumberFormat="1" applyFont="1" applyFill="1" applyBorder="1" applyAlignment="1">
      <alignment horizontal="center"/>
    </xf>
    <xf numFmtId="43" fontId="5" fillId="4" borderId="5" xfId="0" applyNumberFormat="1" applyFont="1" applyFill="1" applyBorder="1" applyAlignment="1"/>
    <xf numFmtId="43" fontId="5" fillId="3" borderId="0" xfId="0" applyNumberFormat="1" applyFont="1" applyFill="1" applyAlignment="1">
      <alignment horizontal="left" vertical="top"/>
    </xf>
    <xf numFmtId="43" fontId="5" fillId="3" borderId="0" xfId="0" applyNumberFormat="1" applyFont="1" applyFill="1" applyAlignment="1">
      <alignment horizontal="center"/>
    </xf>
    <xf numFmtId="43" fontId="30" fillId="0" borderId="5" xfId="0" applyNumberFormat="1" applyFont="1" applyBorder="1" applyAlignment="1">
      <alignment horizontal="center" wrapText="1"/>
    </xf>
    <xf numFmtId="43" fontId="32" fillId="4" borderId="5" xfId="3" applyNumberFormat="1" applyFont="1" applyFill="1" applyBorder="1"/>
    <xf numFmtId="43" fontId="32" fillId="4" borderId="5" xfId="0" applyNumberFormat="1" applyFont="1" applyFill="1" applyBorder="1" applyAlignment="1"/>
    <xf numFmtId="43" fontId="5" fillId="0" borderId="5" xfId="3" applyNumberFormat="1" applyFont="1" applyFill="1" applyBorder="1"/>
    <xf numFmtId="49" fontId="33" fillId="9" borderId="5" xfId="0" applyNumberFormat="1" applyFont="1" applyFill="1" applyBorder="1" applyAlignment="1">
      <alignment horizontal="left" wrapText="1"/>
    </xf>
    <xf numFmtId="43" fontId="26" fillId="9" borderId="5" xfId="0" applyNumberFormat="1" applyFont="1" applyFill="1" applyBorder="1" applyAlignment="1">
      <alignment horizontal="left" wrapText="1"/>
    </xf>
    <xf numFmtId="43" fontId="5" fillId="0" borderId="5" xfId="1" applyNumberFormat="1" applyFont="1" applyBorder="1"/>
    <xf numFmtId="49" fontId="4" fillId="0" borderId="5" xfId="0" quotePrefix="1" applyNumberFormat="1" applyFont="1" applyBorder="1" applyAlignment="1">
      <alignment horizontal="left"/>
    </xf>
    <xf numFmtId="49" fontId="4" fillId="0" borderId="5" xfId="0" applyNumberFormat="1" applyFont="1" applyBorder="1" applyAlignment="1">
      <alignment horizontal="left"/>
    </xf>
    <xf numFmtId="43" fontId="4" fillId="0" borderId="5" xfId="0" applyNumberFormat="1" applyFont="1" applyBorder="1" applyAlignment="1">
      <alignment horizontal="centerContinuous" wrapText="1"/>
    </xf>
    <xf numFmtId="49" fontId="24" fillId="9" borderId="5" xfId="0" applyNumberFormat="1" applyFont="1" applyFill="1" applyBorder="1" applyAlignment="1"/>
    <xf numFmtId="43" fontId="5" fillId="4" borderId="5" xfId="3" applyNumberFormat="1" applyFont="1" applyFill="1" applyBorder="1"/>
    <xf numFmtId="49" fontId="24" fillId="9" borderId="5" xfId="0" applyNumberFormat="1" applyFont="1" applyFill="1" applyBorder="1" applyAlignment="1">
      <alignment horizontal="left" wrapText="1"/>
    </xf>
    <xf numFmtId="49" fontId="5" fillId="4" borderId="5" xfId="0" applyNumberFormat="1" applyFont="1" applyFill="1" applyBorder="1" applyAlignment="1"/>
    <xf numFmtId="43" fontId="32" fillId="4" borderId="5" xfId="3" applyNumberFormat="1" applyFont="1" applyFill="1" applyBorder="1" applyAlignment="1">
      <alignment horizontal="left"/>
    </xf>
    <xf numFmtId="49" fontId="32" fillId="9" borderId="5" xfId="0" applyNumberFormat="1" applyFont="1" applyFill="1" applyBorder="1" applyAlignment="1"/>
    <xf numFmtId="49" fontId="32" fillId="9" borderId="5" xfId="0" applyNumberFormat="1" applyFont="1" applyFill="1" applyBorder="1" applyAlignment="1">
      <alignment horizontal="left" wrapText="1"/>
    </xf>
    <xf numFmtId="49" fontId="24" fillId="9" borderId="5" xfId="0" applyNumberFormat="1" applyFont="1" applyFill="1" applyBorder="1" applyAlignment="1">
      <alignment wrapText="1"/>
    </xf>
    <xf numFmtId="49" fontId="5" fillId="4" borderId="5" xfId="0" applyNumberFormat="1" applyFont="1" applyFill="1" applyBorder="1" applyAlignment="1">
      <alignment wrapText="1"/>
    </xf>
    <xf numFmtId="49" fontId="4" fillId="0" borderId="5" xfId="0" applyNumberFormat="1" applyFont="1" applyBorder="1" applyAlignment="1">
      <alignment wrapText="1"/>
    </xf>
    <xf numFmtId="10" fontId="9" fillId="0" borderId="5" xfId="7" applyNumberFormat="1" applyFont="1" applyBorder="1" applyAlignment="1"/>
    <xf numFmtId="0" fontId="9" fillId="0" borderId="5" xfId="0" applyFont="1" applyBorder="1" applyAlignment="1"/>
    <xf numFmtId="43" fontId="5" fillId="9" borderId="5" xfId="0" applyNumberFormat="1" applyFont="1" applyFill="1" applyBorder="1" applyAlignment="1">
      <alignment horizontal="right"/>
    </xf>
    <xf numFmtId="49" fontId="23" fillId="0" borderId="5" xfId="0" quotePrefix="1" applyNumberFormat="1" applyFont="1" applyBorder="1" applyAlignment="1">
      <alignment horizontal="left"/>
    </xf>
    <xf numFmtId="43" fontId="4" fillId="0" borderId="5" xfId="0" applyNumberFormat="1" applyFont="1" applyBorder="1" applyAlignment="1">
      <alignment horizontal="right"/>
    </xf>
    <xf numFmtId="43" fontId="3" fillId="0" borderId="5" xfId="0" applyNumberFormat="1" applyFont="1" applyBorder="1" applyAlignment="1"/>
    <xf numFmtId="0" fontId="35" fillId="0" borderId="5" xfId="0" applyFont="1" applyBorder="1" applyAlignment="1"/>
    <xf numFmtId="44" fontId="9" fillId="9" borderId="5" xfId="1" applyNumberFormat="1" applyFont="1" applyFill="1" applyBorder="1" applyAlignment="1"/>
    <xf numFmtId="44" fontId="3" fillId="0" borderId="5" xfId="1" applyNumberFormat="1" applyFont="1" applyBorder="1" applyAlignment="1">
      <alignment horizontal="left"/>
    </xf>
    <xf numFmtId="44" fontId="3" fillId="0" borderId="5" xfId="1" applyNumberFormat="1" applyFont="1" applyBorder="1" applyAlignment="1"/>
    <xf numFmtId="4" fontId="3" fillId="0" borderId="5" xfId="1" applyFont="1" applyBorder="1" applyAlignment="1"/>
    <xf numFmtId="0" fontId="37" fillId="0" borderId="5" xfId="0" applyFont="1" applyBorder="1" applyAlignment="1"/>
    <xf numFmtId="0" fontId="7" fillId="0" borderId="5" xfId="0" applyFont="1" applyBorder="1" applyAlignment="1">
      <alignment wrapText="1"/>
    </xf>
    <xf numFmtId="0" fontId="8" fillId="0" borderId="5" xfId="0" applyFont="1" applyBorder="1" applyAlignment="1">
      <alignment wrapText="1"/>
    </xf>
    <xf numFmtId="0" fontId="34" fillId="0" borderId="5" xfId="0" applyFont="1" applyBorder="1" applyAlignment="1">
      <alignment wrapText="1"/>
    </xf>
    <xf numFmtId="0" fontId="8" fillId="0" borderId="5" xfId="0" applyFont="1" applyBorder="1" applyAlignment="1"/>
    <xf numFmtId="0" fontId="3" fillId="0" borderId="5" xfId="0" applyFont="1" applyBorder="1" applyAlignment="1">
      <alignment wrapText="1"/>
    </xf>
    <xf numFmtId="49" fontId="22" fillId="0" borderId="5" xfId="0" applyNumberFormat="1" applyFont="1" applyBorder="1" applyAlignment="1">
      <alignment wrapText="1"/>
    </xf>
    <xf numFmtId="49" fontId="22" fillId="9" borderId="5" xfId="0" applyNumberFormat="1" applyFont="1" applyFill="1" applyBorder="1" applyAlignment="1">
      <alignment horizontal="left" wrapText="1" indent="2"/>
    </xf>
    <xf numFmtId="0" fontId="5" fillId="9" borderId="8" xfId="0" applyFont="1" applyFill="1" applyBorder="1" applyAlignment="1">
      <alignment vertical="center"/>
    </xf>
    <xf numFmtId="0" fontId="5" fillId="9" borderId="9" xfId="0" applyFont="1" applyFill="1" applyBorder="1" applyAlignment="1">
      <alignment vertical="center"/>
    </xf>
    <xf numFmtId="0" fontId="5" fillId="9" borderId="10" xfId="0" applyFont="1" applyFill="1" applyBorder="1" applyAlignment="1">
      <alignment vertical="center"/>
    </xf>
    <xf numFmtId="0" fontId="5" fillId="9" borderId="11" xfId="0" applyFont="1" applyFill="1" applyBorder="1" applyAlignment="1">
      <alignment vertical="center"/>
    </xf>
    <xf numFmtId="49" fontId="6" fillId="0" borderId="0" xfId="0" applyNumberFormat="1" applyFont="1" applyAlignment="1">
      <alignment horizontal="left" wrapText="1"/>
    </xf>
    <xf numFmtId="43" fontId="4" fillId="0" borderId="3" xfId="0" applyNumberFormat="1" applyFont="1" applyBorder="1" applyAlignment="1">
      <alignment horizontal="center"/>
    </xf>
    <xf numFmtId="0" fontId="3" fillId="0" borderId="3" xfId="0" applyFont="1" applyBorder="1" applyAlignment="1">
      <alignment horizontal="center"/>
    </xf>
    <xf numFmtId="43" fontId="4" fillId="0" borderId="6" xfId="0" applyNumberFormat="1" applyFont="1" applyBorder="1" applyAlignment="1">
      <alignment horizontal="center"/>
    </xf>
    <xf numFmtId="43" fontId="4" fillId="0" borderId="7" xfId="0" applyNumberFormat="1" applyFont="1" applyBorder="1" applyAlignment="1">
      <alignment horizontal="center"/>
    </xf>
    <xf numFmtId="49" fontId="12" fillId="10" borderId="0" xfId="0" applyNumberFormat="1" applyFont="1" applyFill="1" applyAlignment="1">
      <alignment horizontal="left" vertical="center" wrapText="1"/>
    </xf>
    <xf numFmtId="0" fontId="3" fillId="0" borderId="3" xfId="0" applyFont="1" applyBorder="1" applyAlignment="1"/>
    <xf numFmtId="43" fontId="28" fillId="0" borderId="5" xfId="0" applyNumberFormat="1" applyFont="1" applyBorder="1" applyAlignment="1">
      <alignment horizontal="left" wrapText="1"/>
    </xf>
    <xf numFmtId="43" fontId="5" fillId="0" borderId="5" xfId="0" applyNumberFormat="1" applyFont="1" applyBorder="1" applyAlignment="1">
      <alignment horizontal="left" wrapText="1"/>
    </xf>
    <xf numFmtId="43" fontId="5" fillId="0" borderId="5" xfId="1" applyNumberFormat="1" applyFont="1" applyFill="1" applyBorder="1" applyAlignment="1">
      <alignment horizontal="left" wrapText="1"/>
    </xf>
    <xf numFmtId="43" fontId="5" fillId="9" borderId="5" xfId="1" applyNumberFormat="1" applyFont="1" applyFill="1" applyBorder="1" applyAlignment="1">
      <alignment horizontal="left" wrapText="1"/>
    </xf>
    <xf numFmtId="43" fontId="28" fillId="9" borderId="5" xfId="0" applyNumberFormat="1" applyFont="1" applyFill="1" applyBorder="1" applyAlignment="1">
      <alignment horizontal="left" wrapText="1"/>
    </xf>
    <xf numFmtId="43" fontId="5" fillId="9" borderId="5" xfId="0" applyNumberFormat="1" applyFont="1" applyFill="1" applyBorder="1" applyAlignment="1">
      <alignment horizontal="left" wrapText="1"/>
    </xf>
    <xf numFmtId="49" fontId="5" fillId="0" borderId="5" xfId="1" applyNumberFormat="1" applyFont="1" applyFill="1" applyBorder="1" applyAlignment="1">
      <alignment horizontal="left" wrapText="1"/>
    </xf>
    <xf numFmtId="49" fontId="5" fillId="9" borderId="5" xfId="1" applyNumberFormat="1" applyFont="1" applyFill="1" applyBorder="1" applyAlignment="1">
      <alignment horizontal="left" wrapText="1"/>
    </xf>
    <xf numFmtId="49" fontId="33" fillId="9" borderId="5" xfId="0" applyNumberFormat="1" applyFont="1" applyFill="1" applyBorder="1" applyAlignment="1">
      <alignment wrapText="1"/>
    </xf>
    <xf numFmtId="49" fontId="5" fillId="3" borderId="12" xfId="0" applyNumberFormat="1" applyFont="1" applyFill="1" applyBorder="1" applyAlignment="1">
      <alignment wrapText="1"/>
    </xf>
    <xf numFmtId="43" fontId="4" fillId="3" borderId="13" xfId="0" applyNumberFormat="1" applyFont="1" applyFill="1" applyBorder="1" applyAlignment="1">
      <alignment horizontal="center"/>
    </xf>
    <xf numFmtId="43" fontId="4" fillId="3" borderId="14" xfId="0" applyNumberFormat="1" applyFont="1" applyFill="1" applyBorder="1" applyAlignment="1">
      <alignment horizontal="center"/>
    </xf>
    <xf numFmtId="49" fontId="4" fillId="3" borderId="15" xfId="0" applyNumberFormat="1" applyFont="1" applyFill="1" applyBorder="1" applyAlignment="1">
      <alignment wrapText="1"/>
    </xf>
    <xf numFmtId="43" fontId="5" fillId="0" borderId="17" xfId="0" applyNumberFormat="1" applyFont="1" applyBorder="1" applyAlignment="1"/>
    <xf numFmtId="43" fontId="5" fillId="0" borderId="20" xfId="0" applyNumberFormat="1" applyFont="1" applyBorder="1" applyAlignment="1"/>
    <xf numFmtId="49" fontId="5" fillId="3" borderId="18" xfId="0" applyNumberFormat="1" applyFont="1" applyFill="1" applyBorder="1" applyAlignment="1">
      <alignment horizontal="left" wrapText="1" indent="1"/>
    </xf>
    <xf numFmtId="43" fontId="5" fillId="4" borderId="19" xfId="0" applyNumberFormat="1" applyFont="1" applyFill="1" applyBorder="1" applyAlignment="1"/>
    <xf numFmtId="49" fontId="5" fillId="3" borderId="21" xfId="0" applyNumberFormat="1" applyFont="1" applyFill="1" applyBorder="1" applyAlignment="1">
      <alignment horizontal="left" wrapText="1" indent="1"/>
    </xf>
    <xf numFmtId="43" fontId="5" fillId="4" borderId="22" xfId="0" applyNumberFormat="1" applyFont="1" applyFill="1" applyBorder="1" applyAlignment="1"/>
    <xf numFmtId="43" fontId="5" fillId="0" borderId="23" xfId="0" applyNumberFormat="1" applyFont="1" applyBorder="1" applyAlignment="1"/>
    <xf numFmtId="49" fontId="5" fillId="3" borderId="12" xfId="0" applyNumberFormat="1" applyFont="1" applyFill="1" applyBorder="1" applyAlignment="1">
      <alignment horizontal="left" wrapText="1" indent="1"/>
    </xf>
    <xf numFmtId="43" fontId="5" fillId="3" borderId="13" xfId="0" applyNumberFormat="1" applyFont="1" applyFill="1" applyBorder="1" applyAlignment="1"/>
    <xf numFmtId="43" fontId="5" fillId="0" borderId="14" xfId="0" applyNumberFormat="1" applyFont="1" applyBorder="1" applyAlignment="1"/>
    <xf numFmtId="49" fontId="4" fillId="3" borderId="12" xfId="0" applyNumberFormat="1" applyFont="1" applyFill="1" applyBorder="1" applyAlignment="1">
      <alignment wrapText="1"/>
    </xf>
    <xf numFmtId="43" fontId="4" fillId="3" borderId="13" xfId="0" applyNumberFormat="1" applyFont="1" applyFill="1" applyBorder="1" applyAlignment="1"/>
    <xf numFmtId="43" fontId="4" fillId="0" borderId="14" xfId="0" applyNumberFormat="1" applyFont="1" applyBorder="1" applyAlignment="1"/>
    <xf numFmtId="43" fontId="5" fillId="3" borderId="16" xfId="0" applyNumberFormat="1" applyFont="1" applyFill="1" applyBorder="1" applyAlignment="1"/>
    <xf numFmtId="43" fontId="5" fillId="0" borderId="19" xfId="0" applyNumberFormat="1" applyFont="1" applyBorder="1" applyAlignment="1"/>
    <xf numFmtId="43" fontId="5" fillId="0" borderId="22" xfId="0" applyNumberFormat="1" applyFont="1" applyBorder="1" applyAlignment="1"/>
    <xf numFmtId="43" fontId="5" fillId="3" borderId="14" xfId="0" applyNumberFormat="1" applyFont="1" applyFill="1" applyBorder="1" applyAlignment="1"/>
    <xf numFmtId="49" fontId="4" fillId="3" borderId="24" xfId="0" applyNumberFormat="1" applyFont="1" applyFill="1" applyBorder="1" applyAlignment="1">
      <alignment wrapText="1"/>
    </xf>
    <xf numFmtId="43" fontId="4" fillId="3" borderId="25" xfId="0" applyNumberFormat="1" applyFont="1" applyFill="1" applyBorder="1" applyAlignment="1"/>
    <xf numFmtId="43" fontId="4" fillId="3" borderId="26" xfId="0" applyNumberFormat="1" applyFont="1" applyFill="1" applyBorder="1" applyAlignment="1"/>
    <xf numFmtId="49" fontId="4" fillId="3" borderId="27" xfId="0" applyNumberFormat="1" applyFont="1" applyFill="1" applyBorder="1" applyAlignment="1">
      <alignment wrapText="1"/>
    </xf>
    <xf numFmtId="43" fontId="5" fillId="0" borderId="28" xfId="0" applyNumberFormat="1" applyFont="1" applyBorder="1" applyAlignment="1"/>
    <xf numFmtId="43" fontId="5" fillId="0" borderId="29" xfId="0" applyNumberFormat="1" applyFont="1" applyBorder="1" applyAlignment="1"/>
    <xf numFmtId="49" fontId="4" fillId="3" borderId="30" xfId="0" applyNumberFormat="1" applyFont="1" applyFill="1" applyBorder="1" applyAlignment="1">
      <alignment wrapText="1"/>
    </xf>
    <xf numFmtId="43" fontId="5" fillId="3" borderId="31" xfId="0" applyNumberFormat="1" applyFont="1" applyFill="1" applyBorder="1" applyAlignment="1"/>
    <xf numFmtId="43" fontId="5" fillId="3" borderId="32" xfId="0" applyNumberFormat="1" applyFont="1" applyFill="1" applyBorder="1" applyAlignment="1"/>
    <xf numFmtId="49" fontId="5" fillId="0" borderId="0" xfId="0" applyNumberFormat="1" applyFont="1" applyAlignment="1">
      <alignment vertical="center" wrapText="1"/>
    </xf>
    <xf numFmtId="49" fontId="38" fillId="3" borderId="0" xfId="0" applyNumberFormat="1" applyFont="1" applyFill="1">
      <alignment vertical="top"/>
    </xf>
    <xf numFmtId="49" fontId="9" fillId="3" borderId="0" xfId="0" applyNumberFormat="1" applyFont="1" applyFill="1" applyAlignment="1">
      <alignment horizontal="left" vertical="top" wrapText="1"/>
    </xf>
    <xf numFmtId="0" fontId="3" fillId="0" borderId="7" xfId="0" applyFont="1" applyBorder="1" applyAlignment="1">
      <alignment horizontal="center"/>
    </xf>
    <xf numFmtId="49" fontId="4" fillId="0" borderId="33" xfId="0" applyNumberFormat="1" applyFont="1" applyBorder="1" applyAlignment="1"/>
    <xf numFmtId="43" fontId="4" fillId="0" borderId="0" xfId="0" applyNumberFormat="1" applyFont="1" applyBorder="1" applyAlignment="1">
      <alignment horizontal="center"/>
    </xf>
    <xf numFmtId="43" fontId="4" fillId="0" borderId="0" xfId="0" applyNumberFormat="1" applyFont="1" applyBorder="1" applyAlignment="1"/>
    <xf numFmtId="43" fontId="4" fillId="0" borderId="34" xfId="0" applyNumberFormat="1" applyFont="1" applyBorder="1" applyAlignment="1">
      <alignment horizontal="center"/>
    </xf>
    <xf numFmtId="49" fontId="4" fillId="0" borderId="33" xfId="0" applyNumberFormat="1" applyFont="1" applyBorder="1" applyAlignment="1">
      <alignment horizontal="center"/>
    </xf>
    <xf numFmtId="49" fontId="4" fillId="0" borderId="35" xfId="0" quotePrefix="1" applyNumberFormat="1" applyFont="1" applyBorder="1" applyAlignment="1">
      <alignment horizontal="center"/>
    </xf>
    <xf numFmtId="43" fontId="4" fillId="0" borderId="2" xfId="0" applyNumberFormat="1" applyFont="1" applyBorder="1" applyAlignment="1">
      <alignment horizontal="center"/>
    </xf>
    <xf numFmtId="43" fontId="4" fillId="0" borderId="36" xfId="0" quotePrefix="1" applyNumberFormat="1" applyFont="1" applyBorder="1" applyAlignment="1">
      <alignment horizontal="center"/>
    </xf>
    <xf numFmtId="49" fontId="4" fillId="2" borderId="5" xfId="0" applyNumberFormat="1" applyFont="1" applyFill="1" applyBorder="1" applyAlignment="1">
      <alignment horizontal="center" wrapText="1"/>
    </xf>
    <xf numFmtId="43" fontId="4" fillId="2" borderId="5" xfId="0" applyNumberFormat="1" applyFont="1" applyFill="1" applyBorder="1" applyAlignment="1">
      <alignment horizontal="center"/>
    </xf>
    <xf numFmtId="43" fontId="4" fillId="0" borderId="6" xfId="3" applyNumberFormat="1" applyFont="1" applyBorder="1" applyAlignment="1">
      <alignment horizontal="centerContinuous"/>
    </xf>
    <xf numFmtId="43" fontId="5" fillId="0" borderId="7" xfId="3" applyNumberFormat="1" applyFont="1" applyBorder="1" applyAlignment="1">
      <alignment horizontal="centerContinuous"/>
    </xf>
    <xf numFmtId="10" fontId="4" fillId="0" borderId="7" xfId="0" applyNumberFormat="1" applyFont="1" applyBorder="1" applyAlignment="1">
      <alignment horizontal="centerContinuous"/>
    </xf>
    <xf numFmtId="43" fontId="4" fillId="0" borderId="6" xfId="0" applyNumberFormat="1" applyFont="1" applyBorder="1" applyAlignment="1">
      <alignment horizontal="centerContinuous"/>
    </xf>
    <xf numFmtId="43" fontId="4" fillId="0" borderId="7" xfId="0" applyNumberFormat="1" applyFont="1" applyBorder="1" applyAlignment="1">
      <alignment horizontal="centerContinuous"/>
    </xf>
    <xf numFmtId="0" fontId="3" fillId="0" borderId="7" xfId="0" applyFont="1" applyBorder="1" applyAlignment="1"/>
    <xf numFmtId="0" fontId="40" fillId="0" borderId="0" xfId="0" applyFont="1" applyAlignment="1"/>
    <xf numFmtId="0" fontId="32" fillId="4" borderId="0" xfId="0" applyFont="1" applyFill="1" applyAlignment="1"/>
    <xf numFmtId="0" fontId="32" fillId="0" borderId="0" xfId="0" applyFont="1" applyAlignment="1">
      <alignment horizontal="left" vertical="center" wrapText="1"/>
    </xf>
    <xf numFmtId="0" fontId="9" fillId="0" borderId="0" xfId="0" applyFont="1" applyAlignment="1"/>
    <xf numFmtId="0" fontId="4" fillId="0" borderId="3" xfId="0" applyFont="1" applyBorder="1" applyAlignment="1">
      <alignment horizontal="center"/>
    </xf>
    <xf numFmtId="0" fontId="41" fillId="0" borderId="3" xfId="0" applyFont="1" applyBorder="1" applyAlignment="1">
      <alignment horizontal="center"/>
    </xf>
    <xf numFmtId="0" fontId="9" fillId="0" borderId="0" xfId="0" applyFont="1" applyBorder="1" applyAlignment="1"/>
    <xf numFmtId="0" fontId="27" fillId="11" borderId="37" xfId="0" applyFont="1" applyFill="1" applyBorder="1" applyAlignment="1">
      <alignment horizontal="center"/>
    </xf>
    <xf numFmtId="0" fontId="27" fillId="11" borderId="38" xfId="0" applyFont="1" applyFill="1" applyBorder="1" applyAlignment="1">
      <alignment horizontal="center"/>
    </xf>
    <xf numFmtId="0" fontId="27" fillId="11" borderId="39" xfId="0" applyFont="1" applyFill="1" applyBorder="1" applyAlignment="1">
      <alignment horizontal="center"/>
    </xf>
    <xf numFmtId="0" fontId="3" fillId="11" borderId="35" xfId="0" applyFont="1" applyFill="1" applyBorder="1" applyAlignment="1">
      <alignment vertical="center" wrapText="1"/>
    </xf>
    <xf numFmtId="0" fontId="3" fillId="11" borderId="2" xfId="0" applyFont="1" applyFill="1" applyBorder="1" applyAlignment="1">
      <alignment vertical="center" wrapText="1"/>
    </xf>
    <xf numFmtId="0" fontId="3" fillId="11" borderId="36" xfId="0" applyFont="1" applyFill="1" applyBorder="1" applyAlignment="1">
      <alignment vertical="center" wrapText="1"/>
    </xf>
    <xf numFmtId="49" fontId="21" fillId="0" borderId="0" xfId="0" applyNumberFormat="1" applyFont="1" applyAlignment="1"/>
    <xf numFmtId="0" fontId="39" fillId="11" borderId="4" xfId="0" quotePrefix="1" applyFont="1" applyFill="1" applyBorder="1" applyAlignment="1">
      <alignment horizontal="left"/>
    </xf>
    <xf numFmtId="0" fontId="41" fillId="11" borderId="4" xfId="0" quotePrefix="1" applyFont="1" applyFill="1" applyBorder="1" applyAlignment="1">
      <alignment horizontal="right" indent="1"/>
    </xf>
    <xf numFmtId="43" fontId="13" fillId="0" borderId="2" xfId="0" applyNumberFormat="1" applyFont="1" applyFill="1" applyBorder="1" applyAlignment="1">
      <alignment horizontal="center"/>
    </xf>
    <xf numFmtId="43" fontId="42" fillId="0" borderId="0" xfId="0" applyNumberFormat="1" applyFont="1" applyAlignment="1"/>
    <xf numFmtId="0" fontId="43" fillId="11" borderId="4" xfId="0" quotePrefix="1" applyFont="1" applyFill="1" applyBorder="1" applyAlignment="1">
      <alignment horizontal="left"/>
    </xf>
    <xf numFmtId="49" fontId="15" fillId="0" borderId="0" xfId="0" applyNumberFormat="1" applyFont="1">
      <alignment vertical="top"/>
    </xf>
    <xf numFmtId="49" fontId="4" fillId="0" borderId="0" xfId="0" applyNumberFormat="1" applyFont="1" applyBorder="1" applyAlignment="1">
      <alignment horizontal="left" vertical="top"/>
    </xf>
    <xf numFmtId="43" fontId="5" fillId="0" borderId="0" xfId="0" applyNumberFormat="1" applyFont="1" applyBorder="1" applyAlignment="1"/>
    <xf numFmtId="49" fontId="44" fillId="0" borderId="4" xfId="0" applyNumberFormat="1" applyFont="1" applyBorder="1" applyAlignment="1">
      <alignment horizontal="left" vertical="top"/>
    </xf>
    <xf numFmtId="49" fontId="44" fillId="0" borderId="0" xfId="0" applyNumberFormat="1" applyFont="1" applyBorder="1" applyAlignment="1">
      <alignment horizontal="left" vertical="top"/>
    </xf>
    <xf numFmtId="43" fontId="45" fillId="0" borderId="0" xfId="0" applyNumberFormat="1" applyFont="1" applyBorder="1" applyAlignment="1"/>
    <xf numFmtId="49" fontId="15" fillId="0" borderId="4" xfId="0" applyNumberFormat="1" applyFont="1" applyBorder="1" applyAlignment="1"/>
  </cellXfs>
  <cellStyles count="8">
    <cellStyle name="Comma" xfId="1" builtinId="3"/>
    <cellStyle name="Comma0" xfId="2" xr:uid="{00000000-0005-0000-0000-000001000000}"/>
    <cellStyle name="Currency" xfId="3" builtinId="4"/>
    <cellStyle name="Currency0" xfId="4" xr:uid="{00000000-0005-0000-0000-000003000000}"/>
    <cellStyle name="Hyperlink" xfId="6" builtinId="8"/>
    <cellStyle name="Normal" xfId="0" builtinId="0"/>
    <cellStyle name="Normal 2" xfId="5" xr:uid="{00000000-0005-0000-0000-000006000000}"/>
    <cellStyle name="Percent" xfId="7"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66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tabSelected="1" workbookViewId="0">
      <selection activeCell="B9" sqref="B9"/>
    </sheetView>
  </sheetViews>
  <sheetFormatPr defaultColWidth="9.140625" defaultRowHeight="12.75" x14ac:dyDescent="0.2"/>
  <cols>
    <col min="1" max="1" width="69.140625" style="12" customWidth="1"/>
    <col min="2" max="2" width="2" style="12" customWidth="1"/>
    <col min="3" max="16384" width="9.140625" style="12"/>
  </cols>
  <sheetData>
    <row r="1" spans="1:1" ht="15.75" x14ac:dyDescent="0.25">
      <c r="A1" s="14" t="s">
        <v>159</v>
      </c>
    </row>
    <row r="2" spans="1:1" x14ac:dyDescent="0.2">
      <c r="A2" s="10"/>
    </row>
    <row r="3" spans="1:1" ht="25.5" x14ac:dyDescent="0.2">
      <c r="A3" s="10" t="s">
        <v>174</v>
      </c>
    </row>
    <row r="4" spans="1:1" x14ac:dyDescent="0.2">
      <c r="A4" s="10"/>
    </row>
    <row r="5" spans="1:1" ht="38.25" x14ac:dyDescent="0.2">
      <c r="A5" s="10" t="s">
        <v>175</v>
      </c>
    </row>
    <row r="6" spans="1:1" x14ac:dyDescent="0.2">
      <c r="A6" s="10"/>
    </row>
    <row r="7" spans="1:1" ht="51" x14ac:dyDescent="0.2">
      <c r="A7" s="10" t="s">
        <v>196</v>
      </c>
    </row>
  </sheetData>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G99"/>
  <sheetViews>
    <sheetView showGridLines="0" zoomScaleNormal="100" workbookViewId="0">
      <selection activeCell="D4" sqref="D4"/>
    </sheetView>
  </sheetViews>
  <sheetFormatPr defaultColWidth="9.28515625" defaultRowHeight="12.75" x14ac:dyDescent="0.2"/>
  <cols>
    <col min="1" max="1" width="58" style="6" customWidth="1"/>
    <col min="2" max="6" width="12.140625" style="4" customWidth="1"/>
    <col min="7" max="16384" width="9.28515625" style="4"/>
  </cols>
  <sheetData>
    <row r="1" spans="1:7" ht="15.75" x14ac:dyDescent="0.25">
      <c r="A1" s="44" t="s">
        <v>203</v>
      </c>
      <c r="B1" s="270"/>
      <c r="C1" s="270"/>
    </row>
    <row r="2" spans="1:7" ht="15.75" x14ac:dyDescent="0.25">
      <c r="A2" s="44" t="s">
        <v>204</v>
      </c>
      <c r="B2" s="274"/>
      <c r="C2" s="274"/>
      <c r="D2" s="275"/>
      <c r="E2" s="275"/>
      <c r="F2" s="275"/>
      <c r="G2" s="275"/>
    </row>
    <row r="3" spans="1:7" ht="15.75" x14ac:dyDescent="0.25">
      <c r="A3" s="44" t="s">
        <v>205</v>
      </c>
      <c r="B3" s="274"/>
      <c r="C3" s="274"/>
      <c r="D3" s="275"/>
      <c r="E3" s="275"/>
      <c r="F3" s="275"/>
      <c r="G3" s="275"/>
    </row>
    <row r="4" spans="1:7" ht="16.5" thickBot="1" x14ac:dyDescent="0.3">
      <c r="A4" s="276" t="s">
        <v>206</v>
      </c>
      <c r="B4" s="273"/>
      <c r="C4" s="273"/>
      <c r="D4" s="275"/>
      <c r="E4" s="275"/>
      <c r="F4" s="275"/>
      <c r="G4" s="275"/>
    </row>
    <row r="5" spans="1:7" x14ac:dyDescent="0.2">
      <c r="A5" s="271"/>
      <c r="B5" s="271"/>
      <c r="C5" s="271"/>
      <c r="D5" s="272"/>
      <c r="E5" s="272"/>
    </row>
    <row r="6" spans="1:7" x14ac:dyDescent="0.2">
      <c r="A6" s="101"/>
      <c r="B6" s="101"/>
      <c r="C6" s="101"/>
    </row>
    <row r="7" spans="1:7" ht="15.75" x14ac:dyDescent="0.25">
      <c r="A7" s="86" t="s">
        <v>31</v>
      </c>
      <c r="B7" s="84"/>
      <c r="C7" s="84"/>
    </row>
    <row r="8" spans="1:7" x14ac:dyDescent="0.2">
      <c r="A8" s="248" t="str">
        <f>+'A-Prog List'!E1</f>
        <v>FY 2024</v>
      </c>
      <c r="B8" s="92"/>
      <c r="C8" s="249"/>
    </row>
    <row r="9" spans="1:7" ht="51" x14ac:dyDescent="0.2">
      <c r="A9" s="149" t="s">
        <v>20</v>
      </c>
      <c r="B9" s="134" t="s">
        <v>72</v>
      </c>
      <c r="C9" s="122" t="s">
        <v>23</v>
      </c>
    </row>
    <row r="10" spans="1:7" x14ac:dyDescent="0.2">
      <c r="A10" s="111"/>
      <c r="B10" s="143"/>
      <c r="C10" s="143"/>
    </row>
    <row r="11" spans="1:7" x14ac:dyDescent="0.2">
      <c r="A11" s="146"/>
      <c r="B11" s="144"/>
      <c r="C11" s="144"/>
    </row>
    <row r="12" spans="1:7" x14ac:dyDescent="0.2">
      <c r="A12" s="107"/>
      <c r="B12" s="144"/>
      <c r="C12" s="144"/>
    </row>
    <row r="13" spans="1:7" x14ac:dyDescent="0.2">
      <c r="A13" s="107"/>
      <c r="B13" s="106"/>
      <c r="C13" s="106"/>
    </row>
    <row r="14" spans="1:7" ht="15" customHeight="1" x14ac:dyDescent="0.2">
      <c r="A14" s="109" t="s">
        <v>11</v>
      </c>
      <c r="B14" s="110">
        <f>SUM(B10:B13)</f>
        <v>0</v>
      </c>
      <c r="C14" s="110">
        <f>SUM(C10:C13)</f>
        <v>0</v>
      </c>
    </row>
    <row r="15" spans="1:7" ht="15" customHeight="1" x14ac:dyDescent="0.2">
      <c r="B15" s="51"/>
      <c r="C15" s="51"/>
    </row>
    <row r="16" spans="1:7" x14ac:dyDescent="0.2">
      <c r="B16" s="51"/>
      <c r="C16" s="51"/>
    </row>
    <row r="17" spans="1:4" ht="15" x14ac:dyDescent="0.25">
      <c r="A17" s="87" t="s">
        <v>81</v>
      </c>
      <c r="B17" s="58"/>
      <c r="C17" s="58"/>
    </row>
    <row r="18" spans="1:4" x14ac:dyDescent="0.2">
      <c r="A18" s="248" t="str">
        <f>+A8</f>
        <v>FY 2024</v>
      </c>
      <c r="B18" s="92"/>
      <c r="C18" s="249"/>
    </row>
    <row r="19" spans="1:4" ht="38.25" x14ac:dyDescent="0.2">
      <c r="A19" s="149" t="s">
        <v>20</v>
      </c>
      <c r="B19" s="151" t="s">
        <v>82</v>
      </c>
      <c r="C19" s="151" t="s">
        <v>83</v>
      </c>
    </row>
    <row r="20" spans="1:4" x14ac:dyDescent="0.2">
      <c r="A20" s="152"/>
      <c r="B20" s="153"/>
      <c r="C20" s="153"/>
    </row>
    <row r="21" spans="1:4" x14ac:dyDescent="0.2">
      <c r="A21" s="154"/>
      <c r="B21" s="139"/>
      <c r="C21" s="139"/>
    </row>
    <row r="22" spans="1:4" x14ac:dyDescent="0.2">
      <c r="A22" s="155"/>
      <c r="B22" s="139"/>
      <c r="C22" s="139"/>
    </row>
    <row r="23" spans="1:4" x14ac:dyDescent="0.2">
      <c r="A23" s="155"/>
      <c r="B23" s="139"/>
      <c r="C23" s="139"/>
    </row>
    <row r="24" spans="1:4" ht="15" customHeight="1" x14ac:dyDescent="0.2">
      <c r="A24" s="109" t="s">
        <v>11</v>
      </c>
      <c r="B24" s="110">
        <f>SUM(B20:B23)</f>
        <v>0</v>
      </c>
      <c r="C24" s="110">
        <f>SUM(C20:C23)</f>
        <v>0</v>
      </c>
    </row>
    <row r="27" spans="1:4" ht="15" x14ac:dyDescent="0.25">
      <c r="A27" s="86" t="s">
        <v>84</v>
      </c>
      <c r="B27" s="29"/>
      <c r="C27" s="29"/>
      <c r="D27" s="29"/>
    </row>
    <row r="28" spans="1:4" x14ac:dyDescent="0.2">
      <c r="A28" s="248" t="str">
        <f>+'A-Prog List'!A16</f>
        <v>NOAA</v>
      </c>
      <c r="B28" s="92"/>
      <c r="C28" s="92"/>
      <c r="D28" s="249"/>
    </row>
    <row r="29" spans="1:4" ht="51" x14ac:dyDescent="0.2">
      <c r="A29" s="149" t="s">
        <v>67</v>
      </c>
      <c r="B29" s="134" t="s">
        <v>101</v>
      </c>
      <c r="C29" s="134" t="s">
        <v>103</v>
      </c>
      <c r="D29" s="134" t="s">
        <v>104</v>
      </c>
    </row>
    <row r="30" spans="1:4" x14ac:dyDescent="0.2">
      <c r="A30" s="111"/>
      <c r="B30" s="143"/>
      <c r="C30" s="143"/>
      <c r="D30" s="108">
        <f>+B30+C30</f>
        <v>0</v>
      </c>
    </row>
    <row r="31" spans="1:4" x14ac:dyDescent="0.2">
      <c r="A31" s="146"/>
      <c r="B31" s="144"/>
      <c r="C31" s="144"/>
      <c r="D31" s="148">
        <f>+B31+C31</f>
        <v>0</v>
      </c>
    </row>
    <row r="32" spans="1:4" x14ac:dyDescent="0.2">
      <c r="A32" s="107"/>
      <c r="B32" s="144"/>
      <c r="C32" s="144"/>
      <c r="D32" s="148">
        <f>+B32+C32</f>
        <v>0</v>
      </c>
    </row>
    <row r="33" spans="1:6" x14ac:dyDescent="0.2">
      <c r="A33" s="107"/>
      <c r="B33" s="106"/>
      <c r="C33" s="106"/>
      <c r="D33" s="148">
        <f>+B33+C33</f>
        <v>0</v>
      </c>
    </row>
    <row r="34" spans="1:6" x14ac:dyDescent="0.2">
      <c r="A34" s="150" t="s">
        <v>19</v>
      </c>
      <c r="B34" s="110">
        <f>SUM(B30:B33)</f>
        <v>0</v>
      </c>
      <c r="C34" s="110">
        <f>SUM(C30:C33)</f>
        <v>0</v>
      </c>
      <c r="D34" s="110">
        <f>SUM(D30:D33)</f>
        <v>0</v>
      </c>
    </row>
    <row r="36" spans="1:6" ht="15" x14ac:dyDescent="0.25">
      <c r="A36" s="86" t="s">
        <v>85</v>
      </c>
      <c r="B36" s="29"/>
      <c r="C36" s="29"/>
      <c r="D36" s="29"/>
    </row>
    <row r="37" spans="1:6" x14ac:dyDescent="0.2">
      <c r="A37" s="248" t="str">
        <f>+A28</f>
        <v>NOAA</v>
      </c>
      <c r="B37" s="93"/>
      <c r="C37" s="92"/>
      <c r="D37" s="249"/>
    </row>
    <row r="38" spans="1:6" ht="51" x14ac:dyDescent="0.2">
      <c r="A38" s="149" t="s">
        <v>67</v>
      </c>
      <c r="B38" s="134" t="s">
        <v>102</v>
      </c>
      <c r="C38" s="134" t="s">
        <v>103</v>
      </c>
      <c r="D38" s="134" t="s">
        <v>104</v>
      </c>
    </row>
    <row r="39" spans="1:6" x14ac:dyDescent="0.2">
      <c r="A39" s="111"/>
      <c r="B39" s="143"/>
      <c r="C39" s="143"/>
      <c r="D39" s="108">
        <f>+B39+C39</f>
        <v>0</v>
      </c>
    </row>
    <row r="40" spans="1:6" x14ac:dyDescent="0.2">
      <c r="A40" s="146"/>
      <c r="B40" s="144"/>
      <c r="C40" s="144"/>
      <c r="D40" s="148">
        <f>+B40+C40</f>
        <v>0</v>
      </c>
    </row>
    <row r="41" spans="1:6" x14ac:dyDescent="0.2">
      <c r="A41" s="107"/>
      <c r="B41" s="144"/>
      <c r="C41" s="144"/>
      <c r="D41" s="148">
        <f>+B41+C41</f>
        <v>0</v>
      </c>
    </row>
    <row r="42" spans="1:6" x14ac:dyDescent="0.2">
      <c r="A42" s="107"/>
      <c r="B42" s="106"/>
      <c r="C42" s="106"/>
      <c r="D42" s="148">
        <f>+B42+C42</f>
        <v>0</v>
      </c>
    </row>
    <row r="43" spans="1:6" x14ac:dyDescent="0.2">
      <c r="A43" s="150" t="s">
        <v>19</v>
      </c>
      <c r="B43" s="110">
        <f>SUM(B39:B42)</f>
        <v>0</v>
      </c>
      <c r="C43" s="110">
        <f>SUM(C39:C42)</f>
        <v>0</v>
      </c>
      <c r="D43" s="110">
        <f>SUM(D39:D42)</f>
        <v>0</v>
      </c>
    </row>
    <row r="46" spans="1:6" ht="15" x14ac:dyDescent="0.25">
      <c r="A46" s="87" t="s">
        <v>105</v>
      </c>
    </row>
    <row r="47" spans="1:6" x14ac:dyDescent="0.2">
      <c r="A47" s="188" t="str">
        <f>+'A-Prog List'!A35</f>
        <v>NOAA</v>
      </c>
      <c r="B47" s="191"/>
      <c r="C47" s="191"/>
      <c r="D47" s="191"/>
      <c r="E47" s="191"/>
      <c r="F47" s="250"/>
    </row>
    <row r="48" spans="1:6" ht="25.5" x14ac:dyDescent="0.2">
      <c r="A48" s="149" t="s">
        <v>20</v>
      </c>
      <c r="B48" s="122" t="s">
        <v>32</v>
      </c>
      <c r="C48" s="132" t="s">
        <v>18</v>
      </c>
      <c r="D48" s="134" t="s">
        <v>22</v>
      </c>
      <c r="E48" s="122" t="s">
        <v>17</v>
      </c>
      <c r="F48" s="132" t="s">
        <v>19</v>
      </c>
    </row>
    <row r="49" spans="1:7" x14ac:dyDescent="0.2">
      <c r="A49" s="157"/>
      <c r="B49" s="143"/>
      <c r="C49" s="143"/>
      <c r="D49" s="144"/>
      <c r="E49" s="144"/>
      <c r="F49" s="145">
        <f>SUM(B49:E49)</f>
        <v>0</v>
      </c>
      <c r="G49" s="46"/>
    </row>
    <row r="50" spans="1:7" x14ac:dyDescent="0.2">
      <c r="A50" s="158"/>
      <c r="B50" s="143"/>
      <c r="C50" s="143"/>
      <c r="D50" s="144"/>
      <c r="E50" s="144"/>
      <c r="F50" s="145">
        <f>SUM(B50:E50)</f>
        <v>0</v>
      </c>
      <c r="G50" s="46"/>
    </row>
    <row r="51" spans="1:7" x14ac:dyDescent="0.2">
      <c r="A51" s="107"/>
      <c r="B51" s="106"/>
      <c r="C51" s="144"/>
      <c r="D51" s="144"/>
      <c r="E51" s="144"/>
      <c r="F51" s="145">
        <f>SUM(B51:E51)</f>
        <v>0</v>
      </c>
      <c r="G51" s="46"/>
    </row>
    <row r="52" spans="1:7" x14ac:dyDescent="0.2">
      <c r="A52" s="107"/>
      <c r="B52" s="106"/>
      <c r="C52" s="144"/>
      <c r="D52" s="144"/>
      <c r="E52" s="144"/>
      <c r="F52" s="145">
        <f>SUM(B52:E52)</f>
        <v>0</v>
      </c>
      <c r="G52" s="46"/>
    </row>
    <row r="53" spans="1:7" x14ac:dyDescent="0.2">
      <c r="A53" s="109" t="s">
        <v>11</v>
      </c>
      <c r="B53" s="128">
        <f>SUM(B49:B52)</f>
        <v>0</v>
      </c>
      <c r="C53" s="128">
        <f>SUM(C49:C52)</f>
        <v>0</v>
      </c>
      <c r="D53" s="128">
        <f>SUM(D49:D52)</f>
        <v>0</v>
      </c>
      <c r="E53" s="128">
        <f>SUM(E49:E52)</f>
        <v>0</v>
      </c>
      <c r="F53" s="128">
        <f>SUM(F49:F52)</f>
        <v>0</v>
      </c>
      <c r="G53" s="46"/>
    </row>
    <row r="54" spans="1:7" x14ac:dyDescent="0.2">
      <c r="G54" s="46"/>
    </row>
    <row r="55" spans="1:7" s="29" customFormat="1" ht="15" x14ac:dyDescent="0.25">
      <c r="A55" s="86" t="s">
        <v>86</v>
      </c>
      <c r="B55" s="88"/>
    </row>
    <row r="56" spans="1:7" x14ac:dyDescent="0.2">
      <c r="A56" s="188" t="str">
        <f>+A47</f>
        <v>NOAA</v>
      </c>
      <c r="B56" s="191"/>
      <c r="C56" s="191"/>
      <c r="D56" s="191"/>
      <c r="E56" s="191"/>
      <c r="F56" s="250"/>
    </row>
    <row r="57" spans="1:7" ht="25.5" x14ac:dyDescent="0.2">
      <c r="A57" s="149" t="s">
        <v>20</v>
      </c>
      <c r="B57" s="122" t="s">
        <v>33</v>
      </c>
      <c r="C57" s="132"/>
      <c r="D57" s="122" t="s">
        <v>34</v>
      </c>
      <c r="E57" s="122" t="s">
        <v>35</v>
      </c>
      <c r="F57" s="134" t="s">
        <v>68</v>
      </c>
    </row>
    <row r="58" spans="1:7" x14ac:dyDescent="0.2">
      <c r="A58" s="111"/>
      <c r="B58" s="156"/>
      <c r="C58" s="120"/>
      <c r="D58" s="156"/>
      <c r="E58" s="156"/>
      <c r="F58" s="145">
        <f>+D58+E58</f>
        <v>0</v>
      </c>
    </row>
    <row r="59" spans="1:7" x14ac:dyDescent="0.2">
      <c r="A59" s="146"/>
      <c r="B59" s="156"/>
      <c r="C59" s="120"/>
      <c r="D59" s="156"/>
      <c r="E59" s="156"/>
      <c r="F59" s="145">
        <f>+D59+E59</f>
        <v>0</v>
      </c>
    </row>
    <row r="60" spans="1:7" x14ac:dyDescent="0.2">
      <c r="A60" s="107"/>
      <c r="B60" s="156"/>
      <c r="C60" s="120"/>
      <c r="D60" s="156"/>
      <c r="E60" s="156"/>
      <c r="F60" s="145">
        <f>+D60+E60</f>
        <v>0</v>
      </c>
    </row>
    <row r="61" spans="1:7" x14ac:dyDescent="0.2">
      <c r="A61" s="107"/>
      <c r="B61" s="156"/>
      <c r="C61" s="120"/>
      <c r="D61" s="156"/>
      <c r="E61" s="156"/>
      <c r="F61" s="145">
        <f>+D61+E61</f>
        <v>0</v>
      </c>
    </row>
    <row r="62" spans="1:7" ht="12.75" customHeight="1" x14ac:dyDescent="0.2">
      <c r="A62" s="109" t="s">
        <v>19</v>
      </c>
      <c r="B62" s="110">
        <f>SUM(B58:B61)</f>
        <v>0</v>
      </c>
      <c r="C62" s="128"/>
      <c r="D62" s="110">
        <f>SUM(D58:D61)</f>
        <v>0</v>
      </c>
      <c r="E62" s="110">
        <f>SUM(E58:E61)</f>
        <v>0</v>
      </c>
      <c r="F62" s="110">
        <f>SUM(F58:F61)</f>
        <v>0</v>
      </c>
      <c r="G62" s="46"/>
    </row>
    <row r="63" spans="1:7" x14ac:dyDescent="0.2">
      <c r="B63" s="51"/>
      <c r="C63" s="51"/>
      <c r="D63" s="51"/>
      <c r="E63" s="51"/>
      <c r="F63" s="51"/>
      <c r="G63" s="46"/>
    </row>
    <row r="64" spans="1:7" s="29" customFormat="1" ht="15" x14ac:dyDescent="0.25">
      <c r="A64" s="86" t="s">
        <v>106</v>
      </c>
      <c r="B64" s="88"/>
    </row>
    <row r="65" spans="1:6" x14ac:dyDescent="0.2">
      <c r="A65" s="149" t="s">
        <v>20</v>
      </c>
      <c r="B65" s="134" t="str">
        <f>+A56</f>
        <v>NOAA</v>
      </c>
    </row>
    <row r="66" spans="1:6" ht="12.75" customHeight="1" x14ac:dyDescent="0.2">
      <c r="A66" s="159"/>
      <c r="B66" s="108">
        <f>+F49+B58+F58</f>
        <v>0</v>
      </c>
    </row>
    <row r="67" spans="1:6" x14ac:dyDescent="0.2">
      <c r="A67" s="154"/>
      <c r="B67" s="108">
        <f>+F50+B59+F59</f>
        <v>0</v>
      </c>
    </row>
    <row r="68" spans="1:6" ht="12.75" customHeight="1" x14ac:dyDescent="0.2">
      <c r="A68" s="160"/>
      <c r="B68" s="108">
        <f>+F51+B60+F60</f>
        <v>0</v>
      </c>
    </row>
    <row r="69" spans="1:6" ht="12.75" customHeight="1" x14ac:dyDescent="0.2">
      <c r="A69" s="160"/>
      <c r="B69" s="108">
        <f>+F52+B61+F61</f>
        <v>0</v>
      </c>
    </row>
    <row r="70" spans="1:6" x14ac:dyDescent="0.2">
      <c r="A70" s="109" t="s">
        <v>19</v>
      </c>
      <c r="B70" s="128">
        <f>SUM(B66:B69)</f>
        <v>0</v>
      </c>
    </row>
    <row r="71" spans="1:6" x14ac:dyDescent="0.2">
      <c r="A71" s="53"/>
      <c r="B71" s="57"/>
    </row>
    <row r="73" spans="1:6" ht="15.75" x14ac:dyDescent="0.2">
      <c r="A73" s="89" t="s">
        <v>168</v>
      </c>
      <c r="B73" s="85"/>
      <c r="C73" s="85"/>
      <c r="D73" s="85"/>
      <c r="E73" s="85"/>
      <c r="F73" s="85"/>
    </row>
    <row r="74" spans="1:6" ht="6.95" customHeight="1" x14ac:dyDescent="0.2"/>
    <row r="75" spans="1:6" ht="15" x14ac:dyDescent="0.25">
      <c r="A75" s="86" t="s">
        <v>149</v>
      </c>
    </row>
    <row r="76" spans="1:6" x14ac:dyDescent="0.2">
      <c r="A76" s="6" t="s">
        <v>150</v>
      </c>
    </row>
    <row r="77" spans="1:6" ht="25.5" x14ac:dyDescent="0.2">
      <c r="A77" s="161" t="s">
        <v>20</v>
      </c>
      <c r="B77" s="122" t="s">
        <v>25</v>
      </c>
      <c r="C77" s="122" t="s">
        <v>18</v>
      </c>
      <c r="D77" s="122" t="s">
        <v>22</v>
      </c>
      <c r="E77" s="122" t="s">
        <v>26</v>
      </c>
      <c r="F77" s="122" t="s">
        <v>19</v>
      </c>
    </row>
    <row r="78" spans="1:6" x14ac:dyDescent="0.2">
      <c r="A78" s="111"/>
      <c r="B78" s="136"/>
      <c r="C78" s="136"/>
      <c r="D78" s="136"/>
      <c r="E78" s="136"/>
      <c r="F78" s="162">
        <f>SUM(B78:E78)</f>
        <v>0</v>
      </c>
    </row>
    <row r="79" spans="1:6" x14ac:dyDescent="0.2">
      <c r="A79" s="146"/>
      <c r="B79" s="136"/>
      <c r="C79" s="136"/>
      <c r="D79" s="136"/>
      <c r="E79" s="136"/>
      <c r="F79" s="162">
        <f>SUM(B79:E79)</f>
        <v>0</v>
      </c>
    </row>
    <row r="80" spans="1:6" x14ac:dyDescent="0.2">
      <c r="A80" s="107"/>
      <c r="B80" s="136"/>
      <c r="C80" s="136"/>
      <c r="D80" s="136"/>
      <c r="E80" s="136"/>
      <c r="F80" s="162">
        <f>SUM(B80:E80)</f>
        <v>0</v>
      </c>
    </row>
    <row r="81" spans="1:6" x14ac:dyDescent="0.2">
      <c r="A81" s="107"/>
      <c r="B81" s="136"/>
      <c r="C81" s="136"/>
      <c r="D81" s="136"/>
      <c r="E81" s="136"/>
      <c r="F81" s="162">
        <f>SUM(B81:E81)</f>
        <v>0</v>
      </c>
    </row>
    <row r="84" spans="1:6" s="1" customFormat="1" ht="15.75" x14ac:dyDescent="0.25">
      <c r="A84" s="75" t="s">
        <v>165</v>
      </c>
      <c r="B84" s="7"/>
      <c r="C84" s="8"/>
      <c r="E84" s="3"/>
    </row>
    <row r="85" spans="1:6" s="12" customFormat="1" x14ac:dyDescent="0.2">
      <c r="A85" s="11"/>
      <c r="B85" s="138" t="str">
        <f>'A-Prog List'!$E$1</f>
        <v>FY 2024</v>
      </c>
    </row>
    <row r="86" spans="1:6" s="12" customFormat="1" ht="14.65" customHeight="1" x14ac:dyDescent="0.2">
      <c r="A86" s="163" t="s">
        <v>124</v>
      </c>
      <c r="B86" s="139"/>
    </row>
    <row r="87" spans="1:6" s="12" customFormat="1" x14ac:dyDescent="0.2">
      <c r="A87" s="11" t="s">
        <v>125</v>
      </c>
      <c r="B87" s="139"/>
    </row>
    <row r="88" spans="1:6" s="12" customFormat="1" x14ac:dyDescent="0.2">
      <c r="A88" s="11" t="s">
        <v>126</v>
      </c>
      <c r="B88" s="139"/>
    </row>
    <row r="89" spans="1:6" s="12" customFormat="1" x14ac:dyDescent="0.2">
      <c r="A89" s="11" t="s">
        <v>127</v>
      </c>
      <c r="B89" s="139"/>
    </row>
    <row r="90" spans="1:6" s="12" customFormat="1" x14ac:dyDescent="0.2">
      <c r="A90" s="11" t="s">
        <v>128</v>
      </c>
      <c r="B90" s="139"/>
    </row>
    <row r="91" spans="1:6" s="12" customFormat="1" x14ac:dyDescent="0.2">
      <c r="A91" s="11" t="s">
        <v>113</v>
      </c>
      <c r="B91" s="139"/>
    </row>
    <row r="92" spans="1:6" s="12" customFormat="1" ht="16.149999999999999" customHeight="1" x14ac:dyDescent="0.2">
      <c r="A92" s="11" t="s">
        <v>114</v>
      </c>
      <c r="B92" s="139"/>
    </row>
    <row r="93" spans="1:6" s="12" customFormat="1" x14ac:dyDescent="0.2">
      <c r="A93" s="11" t="s">
        <v>115</v>
      </c>
      <c r="B93" s="139"/>
    </row>
    <row r="94" spans="1:6" s="12" customFormat="1" x14ac:dyDescent="0.2">
      <c r="A94" s="11" t="s">
        <v>116</v>
      </c>
      <c r="B94" s="139"/>
    </row>
    <row r="95" spans="1:6" s="12" customFormat="1" ht="16.149999999999999" customHeight="1" x14ac:dyDescent="0.2">
      <c r="A95" s="11" t="s">
        <v>117</v>
      </c>
      <c r="B95" s="139"/>
    </row>
    <row r="96" spans="1:6" s="12" customFormat="1" ht="16.149999999999999" customHeight="1" x14ac:dyDescent="0.2">
      <c r="A96" s="11" t="s">
        <v>118</v>
      </c>
      <c r="B96" s="139"/>
    </row>
    <row r="97" spans="1:2" s="12" customFormat="1" x14ac:dyDescent="0.2">
      <c r="A97" s="11" t="s">
        <v>129</v>
      </c>
      <c r="B97" s="139"/>
    </row>
    <row r="98" spans="1:2" s="12" customFormat="1" x14ac:dyDescent="0.2">
      <c r="A98" s="11" t="s">
        <v>17</v>
      </c>
      <c r="B98" s="139"/>
    </row>
    <row r="99" spans="1:2" s="12" customFormat="1" x14ac:dyDescent="0.2">
      <c r="A99" s="163" t="s">
        <v>130</v>
      </c>
      <c r="B99" s="164">
        <f>+B86+B87+B88+B89+B90+B91+B92+B93+B94+B95+B96+B97+B98</f>
        <v>0</v>
      </c>
    </row>
  </sheetData>
  <protectedRanges>
    <protectedRange sqref="A20:C23 A10:C13" name="Range1"/>
    <protectedRange sqref="A30:C33 A39:C42" name="Range1_1"/>
    <protectedRange sqref="B58:B61 A49:E52 A60:A61 D58:E61 A66:B69" name="Range1_2"/>
    <protectedRange sqref="A78:E81" name="Range1_3"/>
    <protectedRange sqref="B89 B94 B98" name="Range1_1_1"/>
    <protectedRange sqref="B92 B90 B95:B96" name="Range1_3_1"/>
    <protectedRange sqref="B97 B91 B93" name="Range1_4"/>
    <protectedRange sqref="B86" name="Range1_5"/>
  </protectedRanges>
  <mergeCells count="2">
    <mergeCell ref="A47:F47"/>
    <mergeCell ref="A56:F56"/>
  </mergeCells>
  <phoneticPr fontId="0" type="noConversion"/>
  <printOptions horizontalCentered="1"/>
  <pageMargins left="0.75" right="0.75" top="0.5" bottom="0.5" header="0.25" footer="0.25"/>
  <pageSetup scale="96" fitToHeight="99" orientation="landscape" blackAndWhite="1" r:id="rId1"/>
  <headerFooter alignWithMargins="0">
    <oddFooter>&amp;C&amp;F--&amp;A:  Page &amp;P of &amp;N</oddFooter>
  </headerFooter>
  <rowBreaks count="2" manualBreakCount="2">
    <brk id="34" max="16383" man="1"/>
    <brk id="7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pageSetUpPr fitToPage="1"/>
  </sheetPr>
  <dimension ref="A1:D17"/>
  <sheetViews>
    <sheetView showGridLines="0" zoomScaleNormal="100" workbookViewId="0">
      <selection activeCell="D19" sqref="D19"/>
    </sheetView>
  </sheetViews>
  <sheetFormatPr defaultColWidth="9.28515625" defaultRowHeight="12.75" x14ac:dyDescent="0.2"/>
  <cols>
    <col min="1" max="1" width="53" style="6" customWidth="1"/>
    <col min="2" max="3" width="14.7109375" style="4" customWidth="1"/>
    <col min="4" max="4" width="9.28515625" style="4"/>
    <col min="5" max="5" width="11.7109375" style="4" customWidth="1"/>
    <col min="6" max="16384" width="9.28515625" style="4"/>
  </cols>
  <sheetData>
    <row r="1" spans="1:4" ht="15.75" x14ac:dyDescent="0.25">
      <c r="A1" s="66" t="s">
        <v>166</v>
      </c>
    </row>
    <row r="2" spans="1:4" ht="51" customHeight="1" x14ac:dyDescent="0.2">
      <c r="A2" s="231" t="s">
        <v>192</v>
      </c>
      <c r="B2" s="231"/>
      <c r="C2" s="231"/>
    </row>
    <row r="4" spans="1:4" x14ac:dyDescent="0.2">
      <c r="A4" s="165" t="s">
        <v>37</v>
      </c>
      <c r="B4" s="132" t="str">
        <f>+'A-Prog List'!E1</f>
        <v>FY 2024</v>
      </c>
      <c r="C4" s="132" t="s">
        <v>181</v>
      </c>
      <c r="D4" s="58"/>
    </row>
    <row r="5" spans="1:4" x14ac:dyDescent="0.2">
      <c r="A5" s="102" t="s">
        <v>10</v>
      </c>
      <c r="B5" s="144"/>
      <c r="C5" s="167">
        <v>42548.23</v>
      </c>
      <c r="D5" s="58"/>
    </row>
    <row r="6" spans="1:4" x14ac:dyDescent="0.2">
      <c r="A6" s="104" t="s">
        <v>95</v>
      </c>
      <c r="B6" s="144"/>
      <c r="C6" s="167"/>
      <c r="D6" s="58"/>
    </row>
    <row r="7" spans="1:4" x14ac:dyDescent="0.2">
      <c r="A7" s="104" t="s">
        <v>46</v>
      </c>
      <c r="B7" s="144"/>
      <c r="C7" s="167"/>
      <c r="D7" s="58"/>
    </row>
    <row r="8" spans="1:4" x14ac:dyDescent="0.2">
      <c r="A8" s="102" t="s">
        <v>53</v>
      </c>
      <c r="B8" s="144"/>
      <c r="C8" s="167">
        <v>2911996.95</v>
      </c>
      <c r="D8" s="58"/>
    </row>
    <row r="9" spans="1:4" x14ac:dyDescent="0.2">
      <c r="A9" s="104" t="s">
        <v>39</v>
      </c>
      <c r="B9" s="144"/>
      <c r="C9" s="120"/>
      <c r="D9" s="58"/>
    </row>
    <row r="10" spans="1:4" x14ac:dyDescent="0.2">
      <c r="A10" s="155"/>
      <c r="B10" s="144"/>
      <c r="C10" s="120"/>
      <c r="D10" s="58"/>
    </row>
    <row r="11" spans="1:4" ht="19.5" customHeight="1" x14ac:dyDescent="0.2">
      <c r="A11" s="109" t="s">
        <v>21</v>
      </c>
      <c r="B11" s="166">
        <f>SUM(B5:B10)</f>
        <v>0</v>
      </c>
      <c r="C11" s="166">
        <f>SUM(C5:C10)</f>
        <v>2954545.18</v>
      </c>
      <c r="D11" s="90"/>
    </row>
    <row r="13" spans="1:4" x14ac:dyDescent="0.2">
      <c r="A13" s="53"/>
    </row>
    <row r="14" spans="1:4" x14ac:dyDescent="0.2">
      <c r="A14" s="165" t="s">
        <v>20</v>
      </c>
      <c r="B14" s="132" t="str">
        <f>+B4</f>
        <v>FY 2024</v>
      </c>
      <c r="C14" s="132" t="s">
        <v>181</v>
      </c>
      <c r="D14" s="58"/>
    </row>
    <row r="15" spans="1:4" x14ac:dyDescent="0.2">
      <c r="A15" s="104" t="s">
        <v>16</v>
      </c>
      <c r="B15" s="144"/>
      <c r="C15" s="167">
        <v>65303.05</v>
      </c>
    </row>
    <row r="16" spans="1:4" x14ac:dyDescent="0.2">
      <c r="A16" s="154"/>
      <c r="B16" s="144"/>
      <c r="C16" s="167"/>
    </row>
    <row r="17" spans="1:4" x14ac:dyDescent="0.2">
      <c r="A17" s="109" t="s">
        <v>21</v>
      </c>
      <c r="B17" s="166">
        <f>SUM(B15:B16)</f>
        <v>0</v>
      </c>
      <c r="C17" s="166">
        <f>SUM(C15:C16)</f>
        <v>65303.05</v>
      </c>
      <c r="D17" s="90"/>
    </row>
  </sheetData>
  <protectedRanges>
    <protectedRange sqref="A10 B15:B16 B5:B10" name="Range1"/>
  </protectedRanges>
  <mergeCells count="1">
    <mergeCell ref="A2:C2"/>
  </mergeCells>
  <phoneticPr fontId="0" type="noConversion"/>
  <pageMargins left="0.75" right="0.75" top="1" bottom="1" header="0.5" footer="0.25"/>
  <pageSetup orientation="landscape" blackAndWhite="1" r:id="rId1"/>
  <headerFooter alignWithMargins="0">
    <oddFooter>&amp;C&amp;F--&amp;A:  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pageSetUpPr fitToPage="1"/>
  </sheetPr>
  <dimension ref="A1:D28"/>
  <sheetViews>
    <sheetView showGridLines="0" zoomScaleNormal="100" workbookViewId="0">
      <selection activeCell="A33" sqref="A33"/>
    </sheetView>
  </sheetViews>
  <sheetFormatPr defaultColWidth="9.140625" defaultRowHeight="12.75" x14ac:dyDescent="0.2"/>
  <cols>
    <col min="1" max="1" width="43.140625" style="12" customWidth="1"/>
    <col min="2" max="3" width="16" style="12" bestFit="1" customWidth="1"/>
    <col min="4" max="4" width="96.140625" style="10" customWidth="1"/>
    <col min="5" max="5" width="1.7109375" style="12" customWidth="1"/>
    <col min="6" max="16384" width="9.140625" style="12"/>
  </cols>
  <sheetData>
    <row r="1" spans="1:4" ht="15.75" x14ac:dyDescent="0.2">
      <c r="A1" s="232" t="s">
        <v>167</v>
      </c>
    </row>
    <row r="2" spans="1:4" ht="25.5" customHeight="1" x14ac:dyDescent="0.2">
      <c r="A2" s="233" t="s">
        <v>202</v>
      </c>
      <c r="B2" s="233"/>
      <c r="C2" s="233"/>
      <c r="D2" s="233"/>
    </row>
    <row r="4" spans="1:4" x14ac:dyDescent="0.2">
      <c r="A4" s="11"/>
      <c r="B4" s="138" t="str">
        <f>+'A-Prog List'!E1</f>
        <v>FY 2024</v>
      </c>
      <c r="C4" s="138" t="s">
        <v>181</v>
      </c>
      <c r="D4" s="174" t="s">
        <v>144</v>
      </c>
    </row>
    <row r="5" spans="1:4" ht="14.65" customHeight="1" x14ac:dyDescent="0.2">
      <c r="A5" s="163" t="s">
        <v>108</v>
      </c>
      <c r="B5" s="167">
        <f>C26</f>
        <v>364626367.82000005</v>
      </c>
      <c r="C5" s="120">
        <v>372258587.67000002</v>
      </c>
      <c r="D5" s="175" t="s">
        <v>133</v>
      </c>
    </row>
    <row r="6" spans="1:4" x14ac:dyDescent="0.2">
      <c r="A6" s="11" t="s">
        <v>135</v>
      </c>
      <c r="B6" s="112">
        <f>'D-Disb Post91 DL'!$B$12</f>
        <v>0</v>
      </c>
      <c r="C6" s="112">
        <v>12334020</v>
      </c>
      <c r="D6" s="175" t="s">
        <v>143</v>
      </c>
    </row>
    <row r="7" spans="1:4" x14ac:dyDescent="0.2">
      <c r="A7" s="168" t="s">
        <v>176</v>
      </c>
      <c r="B7" s="139"/>
      <c r="C7" s="112"/>
      <c r="D7" s="176"/>
    </row>
    <row r="8" spans="1:4" x14ac:dyDescent="0.2">
      <c r="A8" s="11" t="s">
        <v>109</v>
      </c>
      <c r="B8" s="139"/>
      <c r="C8" s="112">
        <v>-23731323.27</v>
      </c>
      <c r="D8" s="175" t="s">
        <v>131</v>
      </c>
    </row>
    <row r="9" spans="1:4" x14ac:dyDescent="0.2">
      <c r="A9" s="11" t="s">
        <v>136</v>
      </c>
      <c r="B9" s="139"/>
      <c r="C9" s="112"/>
      <c r="D9" s="175"/>
    </row>
    <row r="10" spans="1:4" x14ac:dyDescent="0.2">
      <c r="A10" s="11" t="s">
        <v>137</v>
      </c>
      <c r="B10" s="139"/>
      <c r="C10" s="112"/>
      <c r="D10" s="175"/>
    </row>
    <row r="11" spans="1:4" x14ac:dyDescent="0.2">
      <c r="A11" s="11" t="s">
        <v>110</v>
      </c>
      <c r="B11" s="112">
        <f>'G-Rec SubAllow Post91 DL'!B9</f>
        <v>0</v>
      </c>
      <c r="C11" s="112">
        <v>-64925</v>
      </c>
      <c r="D11" s="175" t="s">
        <v>142</v>
      </c>
    </row>
    <row r="12" spans="1:4" x14ac:dyDescent="0.2">
      <c r="A12" s="11" t="s">
        <v>121</v>
      </c>
      <c r="B12" s="139"/>
      <c r="C12" s="112"/>
      <c r="D12" s="175"/>
    </row>
    <row r="13" spans="1:4" x14ac:dyDescent="0.2">
      <c r="A13" s="11" t="s">
        <v>122</v>
      </c>
      <c r="B13" s="139"/>
      <c r="C13" s="112"/>
      <c r="D13" s="175"/>
    </row>
    <row r="14" spans="1:4" ht="16.149999999999999" customHeight="1" x14ac:dyDescent="0.2">
      <c r="A14" s="11" t="s">
        <v>111</v>
      </c>
      <c r="B14" s="139"/>
      <c r="C14" s="112"/>
      <c r="D14" s="175"/>
    </row>
    <row r="15" spans="1:4" x14ac:dyDescent="0.2">
      <c r="A15" s="11" t="s">
        <v>112</v>
      </c>
      <c r="B15" s="139"/>
      <c r="C15" s="112">
        <v>0.02</v>
      </c>
      <c r="D15" s="177" t="s">
        <v>132</v>
      </c>
    </row>
    <row r="16" spans="1:4" x14ac:dyDescent="0.2">
      <c r="A16" s="11" t="s">
        <v>113</v>
      </c>
      <c r="B16" s="139"/>
      <c r="C16" s="112"/>
      <c r="D16" s="175"/>
    </row>
    <row r="17" spans="1:4" ht="16.149999999999999" customHeight="1" x14ac:dyDescent="0.2">
      <c r="A17" s="11" t="s">
        <v>114</v>
      </c>
      <c r="B17" s="139"/>
      <c r="C17" s="112"/>
      <c r="D17" s="175"/>
    </row>
    <row r="18" spans="1:4" ht="16.149999999999999" customHeight="1" x14ac:dyDescent="0.2">
      <c r="A18" s="11" t="s">
        <v>115</v>
      </c>
      <c r="B18" s="112">
        <f>-'E-Sub Exp Post91 DL'!F13</f>
        <v>0</v>
      </c>
      <c r="C18" s="112">
        <v>1166294.6100000001</v>
      </c>
      <c r="D18" s="175" t="s">
        <v>145</v>
      </c>
    </row>
    <row r="19" spans="1:4" x14ac:dyDescent="0.2">
      <c r="A19" s="11" t="s">
        <v>116</v>
      </c>
      <c r="B19" s="139"/>
      <c r="C19" s="112"/>
      <c r="D19" s="175"/>
    </row>
    <row r="20" spans="1:4" ht="24" x14ac:dyDescent="0.2">
      <c r="A20" s="11" t="s">
        <v>117</v>
      </c>
      <c r="B20" s="112">
        <f>'G-Rec SubAllow Post91 DL'!B20</f>
        <v>0</v>
      </c>
      <c r="C20" s="112">
        <v>6123238.04</v>
      </c>
      <c r="D20" s="175" t="s">
        <v>163</v>
      </c>
    </row>
    <row r="21" spans="1:4" ht="16.149999999999999" customHeight="1" x14ac:dyDescent="0.2">
      <c r="A21" s="11" t="s">
        <v>118</v>
      </c>
      <c r="B21" s="139"/>
      <c r="C21" s="112"/>
      <c r="D21" s="175"/>
    </row>
    <row r="22" spans="1:4" x14ac:dyDescent="0.2">
      <c r="A22" s="11" t="s">
        <v>138</v>
      </c>
      <c r="B22" s="112">
        <f>'G-Rec SubAllow Post91 DL'!B12</f>
        <v>0</v>
      </c>
      <c r="C22" s="112">
        <v>-3459524.25</v>
      </c>
      <c r="D22" s="175" t="s">
        <v>134</v>
      </c>
    </row>
    <row r="23" spans="1:4" x14ac:dyDescent="0.2">
      <c r="A23" s="11" t="s">
        <v>119</v>
      </c>
      <c r="B23" s="139"/>
      <c r="C23" s="112"/>
      <c r="D23" s="178"/>
    </row>
    <row r="24" spans="1:4" x14ac:dyDescent="0.2">
      <c r="A24" s="11" t="s">
        <v>139</v>
      </c>
      <c r="B24" s="139"/>
      <c r="C24" s="112"/>
      <c r="D24" s="178"/>
    </row>
    <row r="25" spans="1:4" x14ac:dyDescent="0.2">
      <c r="A25" s="11" t="s">
        <v>140</v>
      </c>
      <c r="B25" s="139"/>
      <c r="C25" s="112"/>
      <c r="D25" s="178"/>
    </row>
    <row r="26" spans="1:4" x14ac:dyDescent="0.2">
      <c r="A26" s="163" t="s">
        <v>120</v>
      </c>
      <c r="B26" s="166">
        <f>+B5+B6+B8+B9+B10+B11+B12+B13+B14+B15+B16+B17+B18+B19+B20+B21+B22+B23+B24+B25</f>
        <v>364626367.82000005</v>
      </c>
      <c r="C26" s="166">
        <f>SUM(C5:C25)</f>
        <v>364626367.82000005</v>
      </c>
      <c r="D26" s="179" t="s">
        <v>141</v>
      </c>
    </row>
    <row r="27" spans="1:4" x14ac:dyDescent="0.2">
      <c r="A27" s="173" t="s">
        <v>194</v>
      </c>
      <c r="B27" s="169"/>
      <c r="C27" s="170">
        <v>364626367.81999999</v>
      </c>
      <c r="D27" s="180" t="s">
        <v>193</v>
      </c>
    </row>
    <row r="28" spans="1:4" x14ac:dyDescent="0.2">
      <c r="A28" s="173" t="s">
        <v>195</v>
      </c>
      <c r="B28" s="171">
        <f>B26-B27</f>
        <v>364626367.82000005</v>
      </c>
      <c r="C28" s="172">
        <f>C26-C27</f>
        <v>0</v>
      </c>
      <c r="D28" s="179" t="s">
        <v>73</v>
      </c>
    </row>
  </sheetData>
  <protectedRanges>
    <protectedRange sqref="B16 B20 B11" name="Range1_1"/>
    <protectedRange sqref="B14 B21 B17:B18 B12" name="Range1_3"/>
    <protectedRange sqref="B15 B22:B25 B19 B13" name="Range1_4"/>
    <protectedRange sqref="B5" name="Range1_5_1"/>
  </protectedRanges>
  <mergeCells count="1">
    <mergeCell ref="A2:D2"/>
  </mergeCells>
  <printOptions horizontalCentered="1"/>
  <pageMargins left="0.2" right="0.2" top="0.75" bottom="0.75" header="0.3" footer="0.3"/>
  <pageSetup paperSize="5"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E216"/>
  <sheetViews>
    <sheetView zoomScaleNormal="100" workbookViewId="0">
      <selection activeCell="E17" sqref="E17"/>
    </sheetView>
  </sheetViews>
  <sheetFormatPr defaultColWidth="8.7109375" defaultRowHeight="12.75" x14ac:dyDescent="0.2"/>
  <cols>
    <col min="1" max="1" width="14.7109375" style="12" customWidth="1"/>
    <col min="2" max="2" width="1.5703125" style="12" customWidth="1"/>
    <col min="3" max="3" width="97.140625" style="12" customWidth="1"/>
    <col min="4" max="4" width="21.5703125" style="12" customWidth="1"/>
    <col min="5" max="5" width="19" style="12" customWidth="1"/>
    <col min="6" max="6" width="1.7109375" style="12" customWidth="1"/>
    <col min="7" max="16384" width="8.7109375" style="12"/>
  </cols>
  <sheetData>
    <row r="1" spans="1:5" s="18" customFormat="1" ht="15" customHeight="1" thickBot="1" x14ac:dyDescent="0.3">
      <c r="A1" s="269" t="s">
        <v>199</v>
      </c>
      <c r="B1" s="265"/>
      <c r="C1" s="265"/>
      <c r="D1" s="265"/>
      <c r="E1" s="266" t="s">
        <v>160</v>
      </c>
    </row>
    <row r="3" spans="1:5" s="5" customFormat="1" ht="17.25" customHeight="1" x14ac:dyDescent="0.2">
      <c r="A3" s="251" t="s">
        <v>48</v>
      </c>
      <c r="C3" s="252" t="s">
        <v>161</v>
      </c>
    </row>
    <row r="4" spans="1:5" s="5" customFormat="1" ht="17.25" customHeight="1" x14ac:dyDescent="0.2">
      <c r="A4" s="251" t="s">
        <v>47</v>
      </c>
      <c r="C4" s="252" t="s">
        <v>162</v>
      </c>
    </row>
    <row r="5" spans="1:5" s="5" customFormat="1" ht="13.5" customHeight="1" x14ac:dyDescent="0.2"/>
    <row r="6" spans="1:5" s="5" customFormat="1" x14ac:dyDescent="0.2">
      <c r="A6" s="258" t="s">
        <v>64</v>
      </c>
      <c r="B6" s="259"/>
      <c r="C6" s="259"/>
      <c r="D6" s="259"/>
      <c r="E6" s="260"/>
    </row>
    <row r="7" spans="1:5" ht="66.75" customHeight="1" x14ac:dyDescent="0.2">
      <c r="A7" s="261" t="s">
        <v>158</v>
      </c>
      <c r="B7" s="262"/>
      <c r="C7" s="262"/>
      <c r="D7" s="262"/>
      <c r="E7" s="263"/>
    </row>
    <row r="8" spans="1:5" x14ac:dyDescent="0.2">
      <c r="A8" s="257"/>
    </row>
    <row r="9" spans="1:5" ht="146.25" customHeight="1" x14ac:dyDescent="0.2">
      <c r="A9" s="253" t="s">
        <v>177</v>
      </c>
      <c r="B9" s="253"/>
      <c r="C9" s="253"/>
      <c r="D9" s="253"/>
      <c r="E9" s="253"/>
    </row>
    <row r="10" spans="1:5" x14ac:dyDescent="0.2">
      <c r="A10" s="254"/>
    </row>
    <row r="11" spans="1:5" s="5" customFormat="1" x14ac:dyDescent="0.2">
      <c r="A11" s="255" t="s">
        <v>30</v>
      </c>
      <c r="B11" s="255"/>
      <c r="C11" s="255" t="s">
        <v>88</v>
      </c>
      <c r="D11" s="256" t="s">
        <v>178</v>
      </c>
      <c r="E11" s="256" t="s">
        <v>179</v>
      </c>
    </row>
    <row r="12" spans="1:5" s="5" customFormat="1" x14ac:dyDescent="0.2">
      <c r="A12" s="15"/>
      <c r="C12" s="16"/>
    </row>
    <row r="13" spans="1:5" s="5" customFormat="1" x14ac:dyDescent="0.2">
      <c r="A13" s="15" t="s">
        <v>54</v>
      </c>
      <c r="C13" s="17"/>
    </row>
    <row r="14" spans="1:5" s="18" customFormat="1" x14ac:dyDescent="0.2">
      <c r="A14" s="18" t="s">
        <v>38</v>
      </c>
      <c r="C14" s="19" t="s">
        <v>60</v>
      </c>
      <c r="D14" s="181"/>
      <c r="E14" s="182"/>
    </row>
    <row r="15" spans="1:5" s="18" customFormat="1" x14ac:dyDescent="0.2">
      <c r="A15" s="18" t="s">
        <v>38</v>
      </c>
      <c r="C15" s="19" t="s">
        <v>61</v>
      </c>
      <c r="D15" s="183"/>
      <c r="E15" s="184"/>
    </row>
    <row r="16" spans="1:5" s="18" customFormat="1" x14ac:dyDescent="0.2">
      <c r="A16" s="18" t="s">
        <v>38</v>
      </c>
      <c r="C16" s="19" t="s">
        <v>59</v>
      </c>
      <c r="D16" s="183"/>
      <c r="E16" s="184"/>
    </row>
    <row r="17" spans="1:5" s="18" customFormat="1" x14ac:dyDescent="0.2">
      <c r="A17" s="18" t="s">
        <v>38</v>
      </c>
      <c r="C17" s="20" t="s">
        <v>56</v>
      </c>
      <c r="D17" s="183"/>
      <c r="E17" s="184"/>
    </row>
    <row r="18" spans="1:5" s="18" customFormat="1" ht="25.5" x14ac:dyDescent="0.2">
      <c r="A18" s="18" t="s">
        <v>38</v>
      </c>
      <c r="C18" s="21" t="s">
        <v>156</v>
      </c>
      <c r="D18" s="183"/>
      <c r="E18" s="184"/>
    </row>
    <row r="19" spans="1:5" s="18" customFormat="1" ht="25.5" x14ac:dyDescent="0.2">
      <c r="C19" s="99" t="s">
        <v>200</v>
      </c>
      <c r="D19" s="183"/>
      <c r="E19" s="184"/>
    </row>
    <row r="20" spans="1:5" s="18" customFormat="1" x14ac:dyDescent="0.2">
      <c r="C20" s="100" t="s">
        <v>197</v>
      </c>
      <c r="D20" s="183"/>
      <c r="E20" s="184"/>
    </row>
    <row r="21" spans="1:5" s="18" customFormat="1" x14ac:dyDescent="0.2">
      <c r="A21" s="18" t="s">
        <v>38</v>
      </c>
      <c r="C21" s="19" t="s">
        <v>50</v>
      </c>
      <c r="D21" s="183"/>
      <c r="E21" s="184"/>
    </row>
    <row r="22" spans="1:5" s="18" customFormat="1" x14ac:dyDescent="0.2">
      <c r="A22" s="18" t="s">
        <v>38</v>
      </c>
      <c r="C22" s="22" t="s">
        <v>62</v>
      </c>
      <c r="D22" s="183"/>
      <c r="E22" s="184"/>
    </row>
    <row r="23" spans="1:5" s="18" customFormat="1" x14ac:dyDescent="0.2">
      <c r="A23" s="18" t="s">
        <v>38</v>
      </c>
      <c r="C23" s="19" t="s">
        <v>46</v>
      </c>
      <c r="D23" s="183"/>
      <c r="E23" s="184"/>
    </row>
    <row r="24" spans="1:5" s="18" customFormat="1" x14ac:dyDescent="0.2">
      <c r="A24" s="18" t="s">
        <v>38</v>
      </c>
      <c r="C24" s="20" t="s">
        <v>55</v>
      </c>
      <c r="D24" s="183"/>
      <c r="E24" s="184"/>
    </row>
    <row r="25" spans="1:5" s="18" customFormat="1" x14ac:dyDescent="0.2">
      <c r="A25" s="18" t="s">
        <v>38</v>
      </c>
      <c r="C25" s="23" t="s">
        <v>58</v>
      </c>
      <c r="D25" s="183"/>
      <c r="E25" s="184"/>
    </row>
    <row r="26" spans="1:5" s="18" customFormat="1" ht="25.5" x14ac:dyDescent="0.2">
      <c r="A26" s="18" t="s">
        <v>38</v>
      </c>
      <c r="C26" s="24" t="s">
        <v>157</v>
      </c>
      <c r="D26" s="183"/>
      <c r="E26" s="184"/>
    </row>
    <row r="27" spans="1:5" s="18" customFormat="1" ht="25.5" x14ac:dyDescent="0.2">
      <c r="C27" s="99" t="s">
        <v>200</v>
      </c>
      <c r="D27" s="183"/>
      <c r="E27" s="184"/>
    </row>
    <row r="28" spans="1:5" s="18" customFormat="1" x14ac:dyDescent="0.2">
      <c r="C28" s="100" t="s">
        <v>197</v>
      </c>
      <c r="D28" s="183"/>
      <c r="E28" s="184"/>
    </row>
    <row r="29" spans="1:5" s="18" customFormat="1" ht="27" x14ac:dyDescent="0.2">
      <c r="A29" s="18" t="s">
        <v>38</v>
      </c>
      <c r="C29" s="24" t="s">
        <v>147</v>
      </c>
      <c r="D29" s="183"/>
      <c r="E29" s="184"/>
    </row>
    <row r="30" spans="1:5" s="18" customFormat="1" ht="25.5" x14ac:dyDescent="0.2">
      <c r="C30" s="99" t="s">
        <v>200</v>
      </c>
      <c r="D30" s="183"/>
      <c r="E30" s="184"/>
    </row>
    <row r="31" spans="1:5" s="18" customFormat="1" x14ac:dyDescent="0.2">
      <c r="C31" s="100" t="s">
        <v>198</v>
      </c>
      <c r="D31" s="183"/>
      <c r="E31" s="184"/>
    </row>
    <row r="32" spans="1:5" s="18" customFormat="1" x14ac:dyDescent="0.2">
      <c r="A32" s="18" t="s">
        <v>38</v>
      </c>
      <c r="C32" s="19" t="s">
        <v>51</v>
      </c>
    </row>
    <row r="33" spans="1:3" s="5" customFormat="1" x14ac:dyDescent="0.2">
      <c r="C33" s="25"/>
    </row>
    <row r="34" spans="1:3" s="5" customFormat="1" x14ac:dyDescent="0.2">
      <c r="A34" s="15" t="s">
        <v>92</v>
      </c>
    </row>
    <row r="35" spans="1:3" s="5" customFormat="1" x14ac:dyDescent="0.2">
      <c r="A35" s="5" t="s">
        <v>38</v>
      </c>
      <c r="C35" s="5" t="s">
        <v>91</v>
      </c>
    </row>
    <row r="36" spans="1:3" s="5" customFormat="1" x14ac:dyDescent="0.2"/>
    <row r="37" spans="1:3" s="5" customFormat="1" x14ac:dyDescent="0.2"/>
    <row r="38" spans="1:3" s="5" customFormat="1" x14ac:dyDescent="0.2"/>
    <row r="39" spans="1:3" s="5" customFormat="1" x14ac:dyDescent="0.2"/>
    <row r="40" spans="1:3" s="5" customFormat="1" x14ac:dyDescent="0.2"/>
    <row r="41" spans="1:3" s="5" customFormat="1" x14ac:dyDescent="0.2"/>
    <row r="42" spans="1:3" s="5" customFormat="1" x14ac:dyDescent="0.2"/>
    <row r="43" spans="1:3" s="5" customFormat="1" x14ac:dyDescent="0.2"/>
    <row r="44" spans="1:3" s="5" customFormat="1" x14ac:dyDescent="0.2"/>
    <row r="45" spans="1:3" s="5" customFormat="1" x14ac:dyDescent="0.2"/>
    <row r="46" spans="1:3" s="5" customFormat="1" x14ac:dyDescent="0.2"/>
    <row r="47" spans="1:3" s="5" customFormat="1" x14ac:dyDescent="0.2"/>
    <row r="48" spans="1:3" s="5" customFormat="1" x14ac:dyDescent="0.2"/>
    <row r="49" s="5" customFormat="1" x14ac:dyDescent="0.2"/>
    <row r="50" s="5" customFormat="1" x14ac:dyDescent="0.2"/>
    <row r="51" s="5" customFormat="1" x14ac:dyDescent="0.2"/>
    <row r="52" s="5" customFormat="1" x14ac:dyDescent="0.2"/>
    <row r="53" s="5" customFormat="1" x14ac:dyDescent="0.2"/>
    <row r="54" s="5" customFormat="1" x14ac:dyDescent="0.2"/>
    <row r="55" s="5" customFormat="1" x14ac:dyDescent="0.2"/>
    <row r="56" s="5" customFormat="1" x14ac:dyDescent="0.2"/>
    <row r="57" s="5" customFormat="1" x14ac:dyDescent="0.2"/>
    <row r="58" s="5" customFormat="1" x14ac:dyDescent="0.2"/>
    <row r="59" s="5" customFormat="1" x14ac:dyDescent="0.2"/>
    <row r="60" s="5" customFormat="1" x14ac:dyDescent="0.2"/>
    <row r="61" s="5" customFormat="1" x14ac:dyDescent="0.2"/>
    <row r="62" s="5" customFormat="1" x14ac:dyDescent="0.2"/>
    <row r="63" s="5" customFormat="1" x14ac:dyDescent="0.2"/>
    <row r="64" s="5" customFormat="1" x14ac:dyDescent="0.2"/>
    <row r="65" s="5" customFormat="1" x14ac:dyDescent="0.2"/>
    <row r="66" s="5" customFormat="1" x14ac:dyDescent="0.2"/>
    <row r="67" s="5" customFormat="1" x14ac:dyDescent="0.2"/>
    <row r="68" s="5" customFormat="1" x14ac:dyDescent="0.2"/>
    <row r="69" s="5" customFormat="1" x14ac:dyDescent="0.2"/>
    <row r="70" s="5" customFormat="1" x14ac:dyDescent="0.2"/>
    <row r="71" s="5" customFormat="1" x14ac:dyDescent="0.2"/>
    <row r="72" s="5" customFormat="1" x14ac:dyDescent="0.2"/>
    <row r="73" s="5" customFormat="1" x14ac:dyDescent="0.2"/>
    <row r="74" s="5" customFormat="1" x14ac:dyDescent="0.2"/>
    <row r="75" s="5" customFormat="1" x14ac:dyDescent="0.2"/>
    <row r="76" s="5" customFormat="1" x14ac:dyDescent="0.2"/>
    <row r="77" s="5" customFormat="1" x14ac:dyDescent="0.2"/>
    <row r="78" s="5" customFormat="1" x14ac:dyDescent="0.2"/>
    <row r="79" s="5" customFormat="1" x14ac:dyDescent="0.2"/>
    <row r="80" s="5" customFormat="1" x14ac:dyDescent="0.2"/>
    <row r="81" s="5" customFormat="1" x14ac:dyDescent="0.2"/>
    <row r="82" s="5" customFormat="1" x14ac:dyDescent="0.2"/>
    <row r="83" s="5" customFormat="1" x14ac:dyDescent="0.2"/>
    <row r="84" s="5" customFormat="1" x14ac:dyDescent="0.2"/>
    <row r="85" s="5" customFormat="1" x14ac:dyDescent="0.2"/>
    <row r="86" s="5" customFormat="1" x14ac:dyDescent="0.2"/>
    <row r="87" s="5" customFormat="1" x14ac:dyDescent="0.2"/>
    <row r="88" s="5" customFormat="1" x14ac:dyDescent="0.2"/>
    <row r="89" s="5" customFormat="1" x14ac:dyDescent="0.2"/>
    <row r="90" s="5" customFormat="1" x14ac:dyDescent="0.2"/>
    <row r="91" s="5" customFormat="1" x14ac:dyDescent="0.2"/>
    <row r="92" s="5" customFormat="1" x14ac:dyDescent="0.2"/>
    <row r="93" s="5" customFormat="1" x14ac:dyDescent="0.2"/>
    <row r="94" s="5" customFormat="1" x14ac:dyDescent="0.2"/>
    <row r="95" s="5" customFormat="1" x14ac:dyDescent="0.2"/>
    <row r="96" s="5" customFormat="1" x14ac:dyDescent="0.2"/>
    <row r="97" s="5" customFormat="1" x14ac:dyDescent="0.2"/>
    <row r="98" s="5" customFormat="1" x14ac:dyDescent="0.2"/>
    <row r="99" s="5" customFormat="1" x14ac:dyDescent="0.2"/>
    <row r="100" s="5" customFormat="1" x14ac:dyDescent="0.2"/>
    <row r="101" s="5" customFormat="1" x14ac:dyDescent="0.2"/>
    <row r="102" s="5" customFormat="1" x14ac:dyDescent="0.2"/>
    <row r="103" s="5" customFormat="1" x14ac:dyDescent="0.2"/>
    <row r="104" s="5" customFormat="1" x14ac:dyDescent="0.2"/>
    <row r="105" s="5" customFormat="1" x14ac:dyDescent="0.2"/>
    <row r="106" s="5" customFormat="1" x14ac:dyDescent="0.2"/>
    <row r="107" s="5" customFormat="1" x14ac:dyDescent="0.2"/>
    <row r="108" s="5" customFormat="1" x14ac:dyDescent="0.2"/>
    <row r="109" s="5" customFormat="1" x14ac:dyDescent="0.2"/>
    <row r="110" s="5" customFormat="1" x14ac:dyDescent="0.2"/>
    <row r="111" s="5" customFormat="1" x14ac:dyDescent="0.2"/>
    <row r="112" s="5" customFormat="1" x14ac:dyDescent="0.2"/>
    <row r="113" s="5" customFormat="1" x14ac:dyDescent="0.2"/>
    <row r="114" s="5" customFormat="1" x14ac:dyDescent="0.2"/>
    <row r="115" s="5" customFormat="1" x14ac:dyDescent="0.2"/>
    <row r="116" s="5" customFormat="1" x14ac:dyDescent="0.2"/>
    <row r="117" s="5" customFormat="1" x14ac:dyDescent="0.2"/>
    <row r="118" s="5" customFormat="1" x14ac:dyDescent="0.2"/>
    <row r="119" s="5" customFormat="1" x14ac:dyDescent="0.2"/>
    <row r="120" s="5" customFormat="1" x14ac:dyDescent="0.2"/>
    <row r="121" s="5" customFormat="1" x14ac:dyDescent="0.2"/>
    <row r="122" s="5" customFormat="1" x14ac:dyDescent="0.2"/>
    <row r="123" s="5" customFormat="1" x14ac:dyDescent="0.2"/>
    <row r="124" s="5" customFormat="1" x14ac:dyDescent="0.2"/>
    <row r="125" s="5" customFormat="1" x14ac:dyDescent="0.2"/>
    <row r="126" s="5" customFormat="1" x14ac:dyDescent="0.2"/>
    <row r="127" s="5" customFormat="1" x14ac:dyDescent="0.2"/>
    <row r="128" s="5" customFormat="1" x14ac:dyDescent="0.2"/>
    <row r="129" s="5" customFormat="1" x14ac:dyDescent="0.2"/>
    <row r="130" s="5" customFormat="1" x14ac:dyDescent="0.2"/>
    <row r="131" s="5" customFormat="1" x14ac:dyDescent="0.2"/>
    <row r="132" s="5" customFormat="1" x14ac:dyDescent="0.2"/>
    <row r="133" s="5" customFormat="1" x14ac:dyDescent="0.2"/>
    <row r="134" s="5" customFormat="1" x14ac:dyDescent="0.2"/>
    <row r="135" s="5" customFormat="1" x14ac:dyDescent="0.2"/>
    <row r="136" s="5" customFormat="1" x14ac:dyDescent="0.2"/>
    <row r="137" s="5" customFormat="1" x14ac:dyDescent="0.2"/>
    <row r="138" s="5" customFormat="1" x14ac:dyDescent="0.2"/>
    <row r="139" s="5" customFormat="1" x14ac:dyDescent="0.2"/>
    <row r="140" s="5" customFormat="1" x14ac:dyDescent="0.2"/>
    <row r="141" s="5" customFormat="1" x14ac:dyDescent="0.2"/>
    <row r="142" s="5" customFormat="1" x14ac:dyDescent="0.2"/>
    <row r="143" s="5" customFormat="1" x14ac:dyDescent="0.2"/>
    <row r="144" s="5" customFormat="1" x14ac:dyDescent="0.2"/>
    <row r="145" s="5" customFormat="1" x14ac:dyDescent="0.2"/>
    <row r="146" s="5" customFormat="1" x14ac:dyDescent="0.2"/>
    <row r="147" s="5" customFormat="1" x14ac:dyDescent="0.2"/>
    <row r="148" s="5" customFormat="1" x14ac:dyDescent="0.2"/>
    <row r="149" s="5" customFormat="1" x14ac:dyDescent="0.2"/>
    <row r="150" s="5" customFormat="1" x14ac:dyDescent="0.2"/>
    <row r="151" s="5" customFormat="1" x14ac:dyDescent="0.2"/>
    <row r="152" s="5" customFormat="1" x14ac:dyDescent="0.2"/>
    <row r="153" s="5" customFormat="1" x14ac:dyDescent="0.2"/>
    <row r="154" s="5" customFormat="1" x14ac:dyDescent="0.2"/>
    <row r="155" s="5" customFormat="1" x14ac:dyDescent="0.2"/>
    <row r="156" s="5" customFormat="1" x14ac:dyDescent="0.2"/>
    <row r="157" s="5" customFormat="1" x14ac:dyDescent="0.2"/>
    <row r="158" s="5" customFormat="1" x14ac:dyDescent="0.2"/>
    <row r="159" s="5" customFormat="1" x14ac:dyDescent="0.2"/>
    <row r="160" s="5" customFormat="1" x14ac:dyDescent="0.2"/>
    <row r="161" s="5" customFormat="1" x14ac:dyDescent="0.2"/>
    <row r="162" s="5" customFormat="1" x14ac:dyDescent="0.2"/>
    <row r="163" s="5" customFormat="1" x14ac:dyDescent="0.2"/>
    <row r="164" s="5" customFormat="1" x14ac:dyDescent="0.2"/>
    <row r="165" s="5" customFormat="1" x14ac:dyDescent="0.2"/>
    <row r="166" s="5" customFormat="1" x14ac:dyDescent="0.2"/>
    <row r="167" s="5" customFormat="1" x14ac:dyDescent="0.2"/>
    <row r="168" s="5" customFormat="1" x14ac:dyDescent="0.2"/>
    <row r="169" s="5" customFormat="1" x14ac:dyDescent="0.2"/>
    <row r="170" s="5" customFormat="1" x14ac:dyDescent="0.2"/>
    <row r="171" s="5" customFormat="1" x14ac:dyDescent="0.2"/>
    <row r="172" s="5" customFormat="1" x14ac:dyDescent="0.2"/>
    <row r="173" s="5" customFormat="1" x14ac:dyDescent="0.2"/>
    <row r="174" s="5" customFormat="1" x14ac:dyDescent="0.2"/>
    <row r="175" s="5" customFormat="1" x14ac:dyDescent="0.2"/>
    <row r="176" s="5" customFormat="1" x14ac:dyDescent="0.2"/>
    <row r="177" s="5" customFormat="1" x14ac:dyDescent="0.2"/>
    <row r="178" s="5" customFormat="1" x14ac:dyDescent="0.2"/>
    <row r="179" s="5" customFormat="1" x14ac:dyDescent="0.2"/>
    <row r="180" s="5" customFormat="1" x14ac:dyDescent="0.2"/>
    <row r="181" s="5" customFormat="1" x14ac:dyDescent="0.2"/>
    <row r="182" s="5" customFormat="1" x14ac:dyDescent="0.2"/>
    <row r="183" s="5" customFormat="1" x14ac:dyDescent="0.2"/>
    <row r="184" s="5" customFormat="1" x14ac:dyDescent="0.2"/>
    <row r="185" s="5" customFormat="1" x14ac:dyDescent="0.2"/>
    <row r="186" s="5" customFormat="1" x14ac:dyDescent="0.2"/>
    <row r="187" s="5" customFormat="1" x14ac:dyDescent="0.2"/>
    <row r="188" s="5" customFormat="1" x14ac:dyDescent="0.2"/>
    <row r="189" s="5" customFormat="1" x14ac:dyDescent="0.2"/>
    <row r="190" s="5" customFormat="1" x14ac:dyDescent="0.2"/>
    <row r="191" s="5" customFormat="1" x14ac:dyDescent="0.2"/>
    <row r="192" s="5" customFormat="1" x14ac:dyDescent="0.2"/>
    <row r="193" s="5" customFormat="1" x14ac:dyDescent="0.2"/>
    <row r="194" s="5" customFormat="1" x14ac:dyDescent="0.2"/>
    <row r="195" s="5" customFormat="1" x14ac:dyDescent="0.2"/>
    <row r="196" s="5" customFormat="1" x14ac:dyDescent="0.2"/>
    <row r="197" s="5" customFormat="1" x14ac:dyDescent="0.2"/>
    <row r="198" s="5" customFormat="1" x14ac:dyDescent="0.2"/>
    <row r="199" s="5" customFormat="1" x14ac:dyDescent="0.2"/>
    <row r="200" s="5" customFormat="1" x14ac:dyDescent="0.2"/>
    <row r="201" s="5" customFormat="1" x14ac:dyDescent="0.2"/>
    <row r="202" s="5" customFormat="1" x14ac:dyDescent="0.2"/>
    <row r="203" s="5" customFormat="1" x14ac:dyDescent="0.2"/>
    <row r="204" s="5" customFormat="1" x14ac:dyDescent="0.2"/>
    <row r="205" s="5" customFormat="1" x14ac:dyDescent="0.2"/>
    <row r="206" s="5" customFormat="1" x14ac:dyDescent="0.2"/>
    <row r="207" s="5" customFormat="1" x14ac:dyDescent="0.2"/>
    <row r="208" s="5" customFormat="1" x14ac:dyDescent="0.2"/>
    <row r="209" s="5" customFormat="1" x14ac:dyDescent="0.2"/>
    <row r="210" s="5" customFormat="1" x14ac:dyDescent="0.2"/>
    <row r="211" s="5" customFormat="1" x14ac:dyDescent="0.2"/>
    <row r="212" s="5" customFormat="1" x14ac:dyDescent="0.2"/>
    <row r="213" s="5" customFormat="1" x14ac:dyDescent="0.2"/>
    <row r="214" s="5" customFormat="1" x14ac:dyDescent="0.2"/>
    <row r="215" s="5" customFormat="1" x14ac:dyDescent="0.2"/>
    <row r="216" s="5" customFormat="1" x14ac:dyDescent="0.2"/>
  </sheetData>
  <protectedRanges>
    <protectedRange sqref="D14 D16:D33 E14:XFD33 A14:C33 B34:XFD34 A35:XFD56" name="Range1"/>
  </protectedRanges>
  <mergeCells count="3">
    <mergeCell ref="A9:E9"/>
    <mergeCell ref="A6:E6"/>
    <mergeCell ref="A7:E7"/>
  </mergeCells>
  <phoneticPr fontId="0" type="noConversion"/>
  <pageMargins left="0.75" right="0.75" top="1" bottom="1" header="0.5" footer="0.5"/>
  <pageSetup paperSize="5" fitToHeight="4" orientation="landscape" r:id="rId1"/>
  <headerFooter alignWithMargins="0">
    <oddHeader>&amp;L&amp;D</oddHeader>
    <oddFooter>&amp;C&amp;"Times New Roman,Regular"&amp;F--&amp;A:  Page &amp;P of &amp;N</oddFooter>
  </headerFooter>
  <rowBreaks count="1" manualBreakCount="1">
    <brk id="10" max="16383" man="1"/>
  </rowBreaks>
  <customProperties>
    <customPr name="ColorPalette"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I15"/>
  <sheetViews>
    <sheetView showGridLines="0" zoomScaleNormal="100" workbookViewId="0">
      <selection activeCell="A2" sqref="A2"/>
    </sheetView>
  </sheetViews>
  <sheetFormatPr defaultColWidth="8.7109375" defaultRowHeight="12.75" x14ac:dyDescent="0.2"/>
  <cols>
    <col min="1" max="1" width="4.7109375" style="26" customWidth="1"/>
    <col min="2" max="2" width="56.28515625" style="26" customWidth="1"/>
    <col min="3" max="3" width="1.42578125" style="4" customWidth="1"/>
    <col min="4" max="4" width="18.42578125" style="4" customWidth="1"/>
    <col min="5" max="5" width="1.42578125" style="4" customWidth="1"/>
    <col min="6" max="6" width="13.7109375" style="26" customWidth="1"/>
    <col min="7" max="7" width="10.28515625" style="26" customWidth="1"/>
    <col min="8" max="9" width="8.7109375" style="26" customWidth="1"/>
    <col min="10" max="10" width="7.42578125" style="26" customWidth="1"/>
    <col min="11" max="11" width="11.5703125" style="26" customWidth="1"/>
    <col min="12" max="16384" width="8.7109375" style="26"/>
  </cols>
  <sheetData>
    <row r="1" spans="1:9" x14ac:dyDescent="0.2">
      <c r="A1" s="13"/>
      <c r="B1" s="13"/>
    </row>
    <row r="2" spans="1:9" s="4" customFormat="1" ht="18" x14ac:dyDescent="0.25">
      <c r="A2" s="268" t="s">
        <v>173</v>
      </c>
      <c r="B2" s="27"/>
      <c r="C2" s="28"/>
      <c r="D2" s="28"/>
      <c r="E2" s="28"/>
      <c r="F2" s="28"/>
    </row>
    <row r="3" spans="1:9" s="4" customFormat="1" ht="14.25" x14ac:dyDescent="0.2">
      <c r="C3" s="29"/>
      <c r="D3" s="29"/>
      <c r="E3" s="29"/>
      <c r="F3" s="29"/>
    </row>
    <row r="4" spans="1:9" s="4" customFormat="1" ht="14.25" x14ac:dyDescent="0.2">
      <c r="C4" s="29"/>
      <c r="D4" s="29"/>
      <c r="E4" s="29"/>
      <c r="F4" s="29"/>
    </row>
    <row r="5" spans="1:9" ht="15" x14ac:dyDescent="0.25">
      <c r="A5" s="30" t="s">
        <v>69</v>
      </c>
      <c r="B5" s="30"/>
      <c r="C5" s="29"/>
      <c r="D5" s="267" t="str">
        <f>+'A-Prog List'!E1</f>
        <v>FY 2024</v>
      </c>
      <c r="E5" s="31"/>
      <c r="F5" s="32"/>
      <c r="H5" s="33"/>
      <c r="I5" s="33"/>
    </row>
    <row r="6" spans="1:9" s="4" customFormat="1" ht="6.95" customHeight="1" x14ac:dyDescent="0.2">
      <c r="A6" s="29"/>
      <c r="B6" s="29"/>
      <c r="C6" s="29"/>
      <c r="D6" s="34"/>
      <c r="E6" s="29"/>
      <c r="F6" s="29"/>
    </row>
    <row r="7" spans="1:9" s="4" customFormat="1" ht="14.25" x14ac:dyDescent="0.2">
      <c r="A7" s="29" t="s">
        <v>0</v>
      </c>
      <c r="B7" s="29"/>
      <c r="C7" s="29"/>
      <c r="D7" s="35">
        <f>'B-C DL obligated'!F11</f>
        <v>0</v>
      </c>
      <c r="E7" s="29"/>
      <c r="F7" s="36"/>
    </row>
    <row r="8" spans="1:9" s="4" customFormat="1" ht="14.25" x14ac:dyDescent="0.2">
      <c r="A8" s="29" t="s">
        <v>1</v>
      </c>
      <c r="B8" s="29"/>
      <c r="C8" s="29"/>
      <c r="D8" s="37">
        <f>'H-Dflt Guar Ln'!F11</f>
        <v>0</v>
      </c>
      <c r="E8" s="29"/>
      <c r="F8" s="38"/>
    </row>
    <row r="9" spans="1:9" s="4" customFormat="1" ht="14.25" x14ac:dyDescent="0.2">
      <c r="A9" s="29" t="s">
        <v>2</v>
      </c>
      <c r="B9" s="29"/>
      <c r="C9" s="29"/>
      <c r="D9" s="39">
        <f>'H-Dflt Guar Ln'!F22</f>
        <v>0</v>
      </c>
      <c r="E9" s="29"/>
      <c r="F9" s="38"/>
    </row>
    <row r="10" spans="1:9" s="4" customFormat="1" ht="15" thickBot="1" x14ac:dyDescent="0.25">
      <c r="A10" s="29" t="s">
        <v>3</v>
      </c>
      <c r="B10" s="29"/>
      <c r="C10" s="29"/>
      <c r="D10" s="40">
        <f>SUM(D7:D9)</f>
        <v>0</v>
      </c>
      <c r="E10" s="29"/>
      <c r="F10" s="36"/>
      <c r="H10" s="41"/>
      <c r="I10" s="41"/>
    </row>
    <row r="11" spans="1:9" ht="15" thickTop="1" x14ac:dyDescent="0.2">
      <c r="A11" s="42"/>
      <c r="B11" s="42"/>
      <c r="C11" s="29"/>
      <c r="D11" s="29"/>
      <c r="E11" s="29"/>
      <c r="F11" s="42"/>
    </row>
    <row r="12" spans="1:9" ht="14.25" x14ac:dyDescent="0.2">
      <c r="A12" s="264" t="s">
        <v>141</v>
      </c>
      <c r="B12" s="264"/>
      <c r="C12" s="29"/>
      <c r="E12" s="29"/>
      <c r="F12" s="42"/>
    </row>
    <row r="13" spans="1:9" x14ac:dyDescent="0.2">
      <c r="A13" s="43" t="s">
        <v>148</v>
      </c>
      <c r="B13" s="43"/>
    </row>
    <row r="14" spans="1:9" x14ac:dyDescent="0.2">
      <c r="A14" s="26" t="s">
        <v>73</v>
      </c>
    </row>
    <row r="15" spans="1:9" ht="17.25" customHeight="1" x14ac:dyDescent="0.2"/>
  </sheetData>
  <protectedRanges>
    <protectedRange sqref="D7:D10" name="Range1"/>
  </protectedRanges>
  <phoneticPr fontId="0" type="noConversion"/>
  <pageMargins left="1" right="0.75" top="1" bottom="1" header="0.5" footer="0.5"/>
  <pageSetup orientation="landscape" r:id="rId1"/>
  <headerFooter alignWithMargins="0">
    <oddFooter>&amp;C&amp;F--&amp;A: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I35"/>
  <sheetViews>
    <sheetView showGridLines="0" showZeros="0" zoomScaleNormal="100" workbookViewId="0">
      <pane ySplit="1" topLeftCell="A2" activePane="bottomLeft" state="frozen"/>
      <selection activeCell="F12" sqref="F12"/>
      <selection pane="bottomLeft" activeCell="H13" sqref="H13"/>
    </sheetView>
  </sheetViews>
  <sheetFormatPr defaultColWidth="9.28515625" defaultRowHeight="12.75" x14ac:dyDescent="0.2"/>
  <cols>
    <col min="1" max="1" width="52.85546875" style="6" bestFit="1" customWidth="1"/>
    <col min="2" max="2" width="15.28515625" style="4" customWidth="1"/>
    <col min="3" max="3" width="13.42578125" style="4" customWidth="1"/>
    <col min="4" max="4" width="14.42578125" style="4" customWidth="1"/>
    <col min="5" max="5" width="14.5703125" style="4" bestFit="1" customWidth="1"/>
    <col min="6" max="6" width="15" style="4" customWidth="1"/>
    <col min="7" max="7" width="2" style="4" customWidth="1"/>
    <col min="8" max="8" width="5.7109375" style="4" customWidth="1"/>
    <col min="9" max="9" width="18" style="4" customWidth="1"/>
    <col min="10" max="16384" width="9.28515625" style="4"/>
  </cols>
  <sheetData>
    <row r="1" spans="1:9" ht="15" x14ac:dyDescent="0.2">
      <c r="A1" s="185" t="s">
        <v>201</v>
      </c>
      <c r="B1" s="185"/>
      <c r="C1" s="185"/>
      <c r="D1" s="185"/>
      <c r="E1" s="185"/>
      <c r="F1" s="185"/>
    </row>
    <row r="2" spans="1:9" x14ac:dyDescent="0.2">
      <c r="A2" s="45"/>
    </row>
    <row r="4" spans="1:9" ht="15.75" x14ac:dyDescent="0.25">
      <c r="A4" s="44" t="s">
        <v>180</v>
      </c>
    </row>
    <row r="5" spans="1:9" x14ac:dyDescent="0.2">
      <c r="A5" s="188" t="str">
        <f>'D-Disb Post91 DL'!B5</f>
        <v>FY 2024</v>
      </c>
      <c r="B5" s="186"/>
      <c r="C5" s="186"/>
      <c r="D5" s="186"/>
      <c r="E5" s="186"/>
      <c r="F5" s="189"/>
    </row>
    <row r="6" spans="1:9" ht="38.25" x14ac:dyDescent="0.2">
      <c r="A6" s="121" t="s">
        <v>70</v>
      </c>
      <c r="B6" s="122" t="s">
        <v>40</v>
      </c>
      <c r="C6" s="122" t="s">
        <v>41</v>
      </c>
      <c r="D6" s="122" t="s">
        <v>42</v>
      </c>
      <c r="E6" s="122" t="s">
        <v>43</v>
      </c>
      <c r="F6" s="134" t="s">
        <v>71</v>
      </c>
    </row>
    <row r="7" spans="1:9" x14ac:dyDescent="0.2">
      <c r="A7" s="102" t="s">
        <v>10</v>
      </c>
      <c r="B7" s="103"/>
      <c r="C7" s="103"/>
      <c r="D7" s="103"/>
      <c r="E7" s="103"/>
      <c r="F7" s="108">
        <f>SUM(B7:E7)</f>
        <v>0</v>
      </c>
      <c r="I7" s="48"/>
    </row>
    <row r="8" spans="1:9" x14ac:dyDescent="0.2">
      <c r="A8" s="104" t="s">
        <v>39</v>
      </c>
      <c r="B8" s="103"/>
      <c r="C8" s="103"/>
      <c r="D8" s="103"/>
      <c r="E8" s="103"/>
      <c r="F8" s="108">
        <f>SUM(B8:E8)</f>
        <v>0</v>
      </c>
      <c r="I8" s="49"/>
    </row>
    <row r="9" spans="1:9" x14ac:dyDescent="0.2">
      <c r="A9" s="105"/>
      <c r="B9" s="106"/>
      <c r="C9" s="106"/>
      <c r="D9" s="106"/>
      <c r="E9" s="106"/>
      <c r="F9" s="108">
        <f>SUM(B9:E9)</f>
        <v>0</v>
      </c>
    </row>
    <row r="10" spans="1:9" x14ac:dyDescent="0.2">
      <c r="A10" s="107"/>
      <c r="B10" s="106"/>
      <c r="C10" s="106"/>
      <c r="D10" s="106"/>
      <c r="E10" s="106"/>
      <c r="F10" s="108">
        <f>SUM(B10:E10)</f>
        <v>0</v>
      </c>
    </row>
    <row r="11" spans="1:9" x14ac:dyDescent="0.2">
      <c r="A11" s="109" t="s">
        <v>65</v>
      </c>
      <c r="B11" s="110">
        <f>SUM(B7:B10)</f>
        <v>0</v>
      </c>
      <c r="C11" s="110">
        <f>SUM(C7:C10)</f>
        <v>0</v>
      </c>
      <c r="D11" s="110">
        <f>SUM(D7:D10)</f>
        <v>0</v>
      </c>
      <c r="E11" s="110">
        <f>SUM(E7:E10)</f>
        <v>0</v>
      </c>
      <c r="F11" s="110">
        <f>SUM(F7:F10)</f>
        <v>0</v>
      </c>
    </row>
    <row r="12" spans="1:9" ht="22.5" x14ac:dyDescent="0.2">
      <c r="F12" s="98" t="s">
        <v>57</v>
      </c>
    </row>
    <row r="13" spans="1:9" x14ac:dyDescent="0.2">
      <c r="A13" s="53"/>
    </row>
    <row r="14" spans="1:9" s="55" customFormat="1" ht="15.75" x14ac:dyDescent="0.25">
      <c r="A14" s="44" t="s">
        <v>172</v>
      </c>
      <c r="B14" s="54"/>
    </row>
    <row r="15" spans="1:9" x14ac:dyDescent="0.2">
      <c r="A15" s="188" t="str">
        <f>'D-Disb Post91 DL'!C5</f>
        <v>FY 2023</v>
      </c>
      <c r="B15" s="187"/>
      <c r="C15" s="187"/>
      <c r="D15" s="187"/>
      <c r="E15" s="187"/>
      <c r="F15" s="234"/>
    </row>
    <row r="16" spans="1:9" x14ac:dyDescent="0.2">
      <c r="A16" s="235"/>
      <c r="B16" s="236" t="s">
        <v>12</v>
      </c>
      <c r="C16" s="236" t="s">
        <v>151</v>
      </c>
      <c r="D16" s="237"/>
      <c r="E16" s="236" t="s">
        <v>6</v>
      </c>
      <c r="F16" s="238" t="s">
        <v>153</v>
      </c>
      <c r="G16" s="58"/>
    </row>
    <row r="17" spans="1:9" x14ac:dyDescent="0.2">
      <c r="A17" s="239" t="s">
        <v>4</v>
      </c>
      <c r="B17" s="236" t="s">
        <v>5</v>
      </c>
      <c r="C17" s="236" t="s">
        <v>152</v>
      </c>
      <c r="D17" s="236" t="s">
        <v>13</v>
      </c>
      <c r="E17" s="236" t="s">
        <v>14</v>
      </c>
      <c r="F17" s="238" t="s">
        <v>154</v>
      </c>
      <c r="G17" s="58"/>
    </row>
    <row r="18" spans="1:9" x14ac:dyDescent="0.2">
      <c r="A18" s="240" t="s">
        <v>74</v>
      </c>
      <c r="B18" s="241" t="s">
        <v>7</v>
      </c>
      <c r="C18" s="241" t="s">
        <v>8</v>
      </c>
      <c r="D18" s="241" t="s">
        <v>9</v>
      </c>
      <c r="E18" s="241" t="s">
        <v>15</v>
      </c>
      <c r="F18" s="242" t="s">
        <v>155</v>
      </c>
      <c r="G18" s="58"/>
    </row>
    <row r="19" spans="1:9" x14ac:dyDescent="0.2">
      <c r="A19" s="114" t="s">
        <v>60</v>
      </c>
      <c r="B19" s="106"/>
      <c r="C19" s="106"/>
      <c r="D19" s="106"/>
      <c r="E19" s="106"/>
      <c r="F19" s="108">
        <f t="shared" ref="F19:F31" si="0">SUM(B19:E19)</f>
        <v>0</v>
      </c>
      <c r="I19" s="25"/>
    </row>
    <row r="20" spans="1:9" x14ac:dyDescent="0.2">
      <c r="A20" s="114" t="s">
        <v>59</v>
      </c>
      <c r="B20" s="106"/>
      <c r="C20" s="106"/>
      <c r="D20" s="106"/>
      <c r="E20" s="106"/>
      <c r="F20" s="108">
        <f t="shared" si="0"/>
        <v>0</v>
      </c>
      <c r="I20" s="25"/>
    </row>
    <row r="21" spans="1:9" x14ac:dyDescent="0.2">
      <c r="A21" s="114" t="s">
        <v>61</v>
      </c>
      <c r="B21" s="106"/>
      <c r="C21" s="106"/>
      <c r="D21" s="106"/>
      <c r="E21" s="106"/>
      <c r="F21" s="108">
        <f t="shared" si="0"/>
        <v>0</v>
      </c>
      <c r="I21" s="25"/>
    </row>
    <row r="22" spans="1:9" x14ac:dyDescent="0.2">
      <c r="A22" s="198" t="s">
        <v>10</v>
      </c>
      <c r="B22" s="106"/>
      <c r="C22" s="106"/>
      <c r="D22" s="106"/>
      <c r="E22" s="106"/>
      <c r="F22" s="108">
        <f t="shared" si="0"/>
        <v>0</v>
      </c>
      <c r="I22" s="48"/>
    </row>
    <row r="23" spans="1:9" x14ac:dyDescent="0.2">
      <c r="A23" s="114" t="s">
        <v>95</v>
      </c>
      <c r="B23" s="106"/>
      <c r="C23" s="106"/>
      <c r="D23" s="106"/>
      <c r="E23" s="106"/>
      <c r="F23" s="108">
        <f t="shared" si="0"/>
        <v>0</v>
      </c>
    </row>
    <row r="24" spans="1:9" x14ac:dyDescent="0.2">
      <c r="A24" s="114" t="s">
        <v>50</v>
      </c>
      <c r="B24" s="106"/>
      <c r="C24" s="106"/>
      <c r="D24" s="106"/>
      <c r="E24" s="106"/>
      <c r="F24" s="108">
        <f t="shared" si="0"/>
        <v>0</v>
      </c>
      <c r="I24" s="25"/>
    </row>
    <row r="25" spans="1:9" x14ac:dyDescent="0.2">
      <c r="A25" s="114" t="s">
        <v>62</v>
      </c>
      <c r="B25" s="106"/>
      <c r="C25" s="106"/>
      <c r="D25" s="106"/>
      <c r="E25" s="106"/>
      <c r="F25" s="108">
        <f t="shared" si="0"/>
        <v>0</v>
      </c>
      <c r="I25" s="25"/>
    </row>
    <row r="26" spans="1:9" x14ac:dyDescent="0.2">
      <c r="A26" s="114" t="s">
        <v>46</v>
      </c>
      <c r="B26" s="106"/>
      <c r="C26" s="106"/>
      <c r="D26" s="106"/>
      <c r="E26" s="106"/>
      <c r="F26" s="108">
        <f t="shared" si="0"/>
        <v>0</v>
      </c>
      <c r="I26" s="49"/>
    </row>
    <row r="27" spans="1:9" x14ac:dyDescent="0.2">
      <c r="A27" s="198" t="s">
        <v>53</v>
      </c>
      <c r="B27" s="106"/>
      <c r="C27" s="106"/>
      <c r="D27" s="106"/>
      <c r="E27" s="106"/>
      <c r="F27" s="108">
        <f t="shared" si="0"/>
        <v>0</v>
      </c>
      <c r="I27" s="47"/>
    </row>
    <row r="28" spans="1:9" x14ac:dyDescent="0.2">
      <c r="A28" s="114" t="s">
        <v>39</v>
      </c>
      <c r="B28" s="106"/>
      <c r="C28" s="106"/>
      <c r="D28" s="106"/>
      <c r="E28" s="106"/>
      <c r="F28" s="108">
        <f t="shared" si="0"/>
        <v>0</v>
      </c>
      <c r="I28" s="49"/>
    </row>
    <row r="29" spans="1:9" x14ac:dyDescent="0.2">
      <c r="A29" s="114" t="s">
        <v>52</v>
      </c>
      <c r="B29" s="106"/>
      <c r="C29" s="106"/>
      <c r="D29" s="106"/>
      <c r="E29" s="106"/>
      <c r="F29" s="108">
        <f t="shared" si="0"/>
        <v>0</v>
      </c>
      <c r="I29" s="25"/>
    </row>
    <row r="30" spans="1:9" x14ac:dyDescent="0.2">
      <c r="A30" s="114" t="s">
        <v>51</v>
      </c>
      <c r="B30" s="106"/>
      <c r="C30" s="106"/>
      <c r="D30" s="106"/>
      <c r="E30" s="106"/>
      <c r="F30" s="108">
        <f t="shared" si="0"/>
        <v>0</v>
      </c>
      <c r="I30" s="25"/>
    </row>
    <row r="31" spans="1:9" x14ac:dyDescent="0.2">
      <c r="A31" s="114" t="s">
        <v>63</v>
      </c>
      <c r="B31" s="106"/>
      <c r="C31" s="106"/>
      <c r="D31" s="106"/>
      <c r="E31" s="106"/>
      <c r="F31" s="108">
        <f t="shared" si="0"/>
        <v>0</v>
      </c>
      <c r="I31" s="25"/>
    </row>
    <row r="32" spans="1:9" x14ac:dyDescent="0.2">
      <c r="A32" s="200"/>
      <c r="B32" s="106"/>
      <c r="C32" s="106"/>
      <c r="D32" s="106"/>
      <c r="E32" s="106"/>
      <c r="F32" s="108"/>
    </row>
    <row r="33" spans="1:6" x14ac:dyDescent="0.2">
      <c r="A33" s="200"/>
      <c r="B33" s="106"/>
      <c r="C33" s="106"/>
      <c r="D33" s="106"/>
      <c r="E33" s="106"/>
      <c r="F33" s="108">
        <f>SUM(B33:E33)</f>
        <v>0</v>
      </c>
    </row>
    <row r="34" spans="1:6" ht="19.5" customHeight="1" x14ac:dyDescent="0.2">
      <c r="A34" s="104" t="s">
        <v>66</v>
      </c>
      <c r="B34" s="112">
        <f>SUM(B19:B33)</f>
        <v>0</v>
      </c>
      <c r="C34" s="112">
        <f>SUM(C19:C33)</f>
        <v>0</v>
      </c>
      <c r="D34" s="112">
        <f>SUM(D19:D33)</f>
        <v>0</v>
      </c>
      <c r="E34" s="112">
        <f>SUM(E19:E33)</f>
        <v>0</v>
      </c>
      <c r="F34" s="112">
        <f>SUM(F19:F33)</f>
        <v>0</v>
      </c>
    </row>
    <row r="35" spans="1:6" ht="22.5" x14ac:dyDescent="0.2">
      <c r="E35" s="59"/>
      <c r="F35" s="98" t="s">
        <v>57</v>
      </c>
    </row>
  </sheetData>
  <protectedRanges>
    <protectedRange sqref="A7:E10" name="Range1"/>
    <protectedRange sqref="B23:E23 A19:E22 A24:E33" name="Range1_1"/>
    <protectedRange sqref="A23" name="Range1_1_1"/>
  </protectedRanges>
  <mergeCells count="3">
    <mergeCell ref="A1:F1"/>
    <mergeCell ref="A15:F15"/>
    <mergeCell ref="A5:F5"/>
  </mergeCells>
  <phoneticPr fontId="0" type="noConversion"/>
  <printOptions horizontalCentered="1"/>
  <pageMargins left="0.2" right="0.2" top="0.75" bottom="0.75" header="0.25" footer="0.25"/>
  <pageSetup scale="95" orientation="landscape" blackAndWhite="1" r:id="rId1"/>
  <headerFooter alignWithMargins="0">
    <oddFooter>&amp;C&amp;F--&amp;A: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C12"/>
  <sheetViews>
    <sheetView zoomScaleNormal="100" workbookViewId="0">
      <selection activeCell="H29" sqref="H29"/>
    </sheetView>
  </sheetViews>
  <sheetFormatPr defaultColWidth="9.28515625" defaultRowHeight="12.75" x14ac:dyDescent="0.2"/>
  <cols>
    <col min="1" max="1" width="63.5703125" style="65" customWidth="1"/>
    <col min="2" max="3" width="15.7109375" style="60" customWidth="1"/>
    <col min="4" max="16384" width="9.28515625" style="60"/>
  </cols>
  <sheetData>
    <row r="1" spans="1:3" x14ac:dyDescent="0.2">
      <c r="A1" s="13"/>
    </row>
    <row r="2" spans="1:3" ht="15.75" x14ac:dyDescent="0.25">
      <c r="A2" s="66" t="s">
        <v>171</v>
      </c>
      <c r="B2" s="61"/>
      <c r="C2" s="61"/>
    </row>
    <row r="3" spans="1:3" x14ac:dyDescent="0.2">
      <c r="A3" s="62" t="s">
        <v>182</v>
      </c>
      <c r="B3" s="61"/>
      <c r="C3" s="61"/>
    </row>
    <row r="4" spans="1:3" x14ac:dyDescent="0.2">
      <c r="A4" s="63"/>
      <c r="B4" s="64"/>
      <c r="C4" s="64"/>
    </row>
    <row r="5" spans="1:3" ht="25.5" x14ac:dyDescent="0.2">
      <c r="A5" s="243" t="s">
        <v>24</v>
      </c>
      <c r="B5" s="244" t="str">
        <f>+'A-Prog List'!E1</f>
        <v>FY 2024</v>
      </c>
      <c r="C5" s="244" t="s">
        <v>181</v>
      </c>
    </row>
    <row r="6" spans="1:3" ht="15" customHeight="1" x14ac:dyDescent="0.2">
      <c r="A6" s="102" t="s">
        <v>95</v>
      </c>
      <c r="B6" s="113"/>
      <c r="C6" s="120"/>
    </row>
    <row r="7" spans="1:3" x14ac:dyDescent="0.2">
      <c r="A7" s="114" t="s">
        <v>46</v>
      </c>
      <c r="B7" s="113"/>
      <c r="C7" s="120">
        <v>2254</v>
      </c>
    </row>
    <row r="8" spans="1:3" ht="16.5" customHeight="1" x14ac:dyDescent="0.2">
      <c r="A8" s="102" t="s">
        <v>53</v>
      </c>
      <c r="B8" s="113"/>
      <c r="C8" s="120">
        <v>10080</v>
      </c>
    </row>
    <row r="9" spans="1:3" ht="15" customHeight="1" x14ac:dyDescent="0.2">
      <c r="A9" s="115"/>
      <c r="B9" s="116"/>
      <c r="C9" s="120"/>
    </row>
    <row r="10" spans="1:3" ht="15" customHeight="1" x14ac:dyDescent="0.2">
      <c r="A10" s="117"/>
      <c r="B10" s="116"/>
      <c r="C10" s="120"/>
    </row>
    <row r="11" spans="1:3" x14ac:dyDescent="0.2">
      <c r="A11" s="115"/>
      <c r="B11" s="116"/>
      <c r="C11" s="120"/>
    </row>
    <row r="12" spans="1:3" x14ac:dyDescent="0.2">
      <c r="A12" s="118" t="s">
        <v>19</v>
      </c>
      <c r="B12" s="119">
        <f>SUM(B6:B11)</f>
        <v>0</v>
      </c>
      <c r="C12" s="119">
        <f>SUM(C6:C11)</f>
        <v>12334</v>
      </c>
    </row>
  </sheetData>
  <protectedRanges>
    <protectedRange sqref="A6:B11" name="Range1"/>
  </protectedRanges>
  <phoneticPr fontId="0" type="noConversion"/>
  <printOptions horizontalCentered="1" gridLines="1"/>
  <pageMargins left="0.25" right="0.25" top="1" bottom="1" header="0.5" footer="0.5"/>
  <pageSetup orientation="landscape" blackAndWhite="1" r:id="rId1"/>
  <headerFooter alignWithMargins="0">
    <oddFooter>&amp;C&amp;F--&amp;A: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A1:Q39"/>
  <sheetViews>
    <sheetView showGridLines="0" zoomScaleNormal="100" workbookViewId="0"/>
  </sheetViews>
  <sheetFormatPr defaultColWidth="9.28515625" defaultRowHeight="12.75" x14ac:dyDescent="0.2"/>
  <cols>
    <col min="1" max="1" width="56.140625" style="6" customWidth="1"/>
    <col min="2" max="2" width="14.5703125" style="4" bestFit="1" customWidth="1"/>
    <col min="3" max="3" width="12.140625" style="4" bestFit="1" customWidth="1"/>
    <col min="4" max="4" width="12.5703125" style="4" bestFit="1" customWidth="1"/>
    <col min="5" max="6" width="14.5703125" style="4" bestFit="1" customWidth="1"/>
    <col min="7" max="7" width="1.42578125" style="4" customWidth="1"/>
    <col min="8" max="16384" width="9.28515625" style="4"/>
  </cols>
  <sheetData>
    <row r="1" spans="1:17" ht="15.75" x14ac:dyDescent="0.25">
      <c r="A1" s="66" t="s">
        <v>170</v>
      </c>
      <c r="B1" s="56"/>
      <c r="C1" s="56"/>
    </row>
    <row r="2" spans="1:17" x14ac:dyDescent="0.2">
      <c r="A2" s="6" t="s">
        <v>185</v>
      </c>
    </row>
    <row r="4" spans="1:17" ht="15" x14ac:dyDescent="0.25">
      <c r="A4" s="86" t="s">
        <v>93</v>
      </c>
    </row>
    <row r="5" spans="1:17" x14ac:dyDescent="0.2">
      <c r="A5" s="245" t="str">
        <f>+'A-Prog List'!E1</f>
        <v>FY 2024</v>
      </c>
      <c r="B5" s="93"/>
      <c r="C5" s="97"/>
      <c r="D5" s="97"/>
      <c r="E5" s="97"/>
      <c r="F5" s="246"/>
    </row>
    <row r="6" spans="1:17" ht="38.25" x14ac:dyDescent="0.2">
      <c r="A6" s="121" t="s">
        <v>37</v>
      </c>
      <c r="B6" s="122" t="s">
        <v>94</v>
      </c>
      <c r="C6" s="122" t="s">
        <v>18</v>
      </c>
      <c r="D6" s="122" t="s">
        <v>22</v>
      </c>
      <c r="E6" s="122" t="s">
        <v>17</v>
      </c>
      <c r="F6" s="122" t="s">
        <v>19</v>
      </c>
    </row>
    <row r="7" spans="1:17" x14ac:dyDescent="0.2">
      <c r="A7" s="198" t="s">
        <v>95</v>
      </c>
      <c r="B7" s="123"/>
      <c r="C7" s="123"/>
      <c r="D7" s="123"/>
      <c r="E7" s="123"/>
      <c r="F7" s="124">
        <f>SUM(B7:E7)</f>
        <v>0</v>
      </c>
    </row>
    <row r="8" spans="1:17" x14ac:dyDescent="0.2">
      <c r="A8" s="114" t="s">
        <v>46</v>
      </c>
      <c r="B8" s="123"/>
      <c r="C8" s="123"/>
      <c r="D8" s="123"/>
      <c r="E8" s="123"/>
      <c r="F8" s="124">
        <f t="shared" ref="F8:F12" si="0">SUM(B8:E8)</f>
        <v>0</v>
      </c>
    </row>
    <row r="9" spans="1:17" x14ac:dyDescent="0.2">
      <c r="A9" s="198" t="s">
        <v>53</v>
      </c>
      <c r="B9" s="123"/>
      <c r="C9" s="123"/>
      <c r="D9" s="123"/>
      <c r="E9" s="123"/>
      <c r="F9" s="124">
        <f t="shared" si="0"/>
        <v>0</v>
      </c>
    </row>
    <row r="10" spans="1:17" x14ac:dyDescent="0.2">
      <c r="A10" s="117"/>
      <c r="B10" s="123"/>
      <c r="C10" s="123"/>
      <c r="D10" s="123"/>
      <c r="E10" s="123"/>
      <c r="F10" s="124">
        <f t="shared" si="0"/>
        <v>0</v>
      </c>
    </row>
    <row r="11" spans="1:17" x14ac:dyDescent="0.2">
      <c r="A11" s="117"/>
      <c r="B11" s="123"/>
      <c r="C11" s="123"/>
      <c r="D11" s="123"/>
      <c r="E11" s="123"/>
      <c r="F11" s="124">
        <f t="shared" si="0"/>
        <v>0</v>
      </c>
    </row>
    <row r="12" spans="1:17" x14ac:dyDescent="0.2">
      <c r="A12" s="117"/>
      <c r="B12" s="123"/>
      <c r="C12" s="123"/>
      <c r="D12" s="123"/>
      <c r="E12" s="123"/>
      <c r="F12" s="124">
        <f t="shared" si="0"/>
        <v>0</v>
      </c>
    </row>
    <row r="13" spans="1:17" ht="16.5" customHeight="1" x14ac:dyDescent="0.2">
      <c r="A13" s="109" t="s">
        <v>19</v>
      </c>
      <c r="B13" s="128">
        <f>SUM(B7:B11)</f>
        <v>0</v>
      </c>
      <c r="C13" s="128">
        <f>SUM(C7:C11)</f>
        <v>0</v>
      </c>
      <c r="D13" s="128">
        <f>SUM(D7:D11)</f>
        <v>0</v>
      </c>
      <c r="E13" s="128">
        <f>SUM(E7:E11)</f>
        <v>0</v>
      </c>
      <c r="F13" s="128">
        <f>SUM(F7:F11)</f>
        <v>0</v>
      </c>
    </row>
    <row r="14" spans="1:17" ht="6.95" customHeight="1" x14ac:dyDescent="0.2"/>
    <row r="16" spans="1:17" ht="18" customHeight="1" x14ac:dyDescent="0.25">
      <c r="A16" s="86" t="s">
        <v>75</v>
      </c>
      <c r="B16" s="67"/>
      <c r="E16" s="27"/>
      <c r="F16" s="27"/>
      <c r="G16" s="27"/>
      <c r="H16" s="27"/>
      <c r="I16" s="27"/>
      <c r="J16" s="27"/>
      <c r="K16" s="27"/>
      <c r="L16" s="27"/>
      <c r="M16" s="27"/>
      <c r="N16" s="27"/>
      <c r="O16" s="27"/>
      <c r="P16" s="27"/>
      <c r="Q16" s="27"/>
    </row>
    <row r="17" spans="1:17" ht="42" customHeight="1" x14ac:dyDescent="0.25">
      <c r="A17" s="190" t="s">
        <v>186</v>
      </c>
      <c r="B17" s="190"/>
      <c r="C17" s="190"/>
      <c r="D17" s="190"/>
      <c r="E17" s="190"/>
      <c r="F17" s="190"/>
      <c r="G17" s="27"/>
      <c r="H17" s="27"/>
      <c r="I17" s="27"/>
      <c r="J17" s="27"/>
      <c r="K17" s="27"/>
      <c r="L17" s="27"/>
      <c r="M17" s="27"/>
      <c r="N17" s="27"/>
      <c r="O17" s="27"/>
      <c r="P17" s="27"/>
      <c r="Q17" s="27"/>
    </row>
    <row r="18" spans="1:17" x14ac:dyDescent="0.2">
      <c r="A18" s="125" t="str">
        <f>+A5</f>
        <v>FY 2024</v>
      </c>
      <c r="B18" s="126"/>
      <c r="C18" s="125"/>
      <c r="D18" s="125"/>
      <c r="E18" s="125"/>
      <c r="F18" s="125"/>
    </row>
    <row r="19" spans="1:17" ht="40.5" customHeight="1" x14ac:dyDescent="0.2">
      <c r="A19" s="127" t="s">
        <v>37</v>
      </c>
      <c r="B19" s="122" t="s">
        <v>33</v>
      </c>
      <c r="C19" s="128"/>
      <c r="D19" s="122" t="s">
        <v>34</v>
      </c>
      <c r="E19" s="122" t="s">
        <v>35</v>
      </c>
      <c r="F19" s="122" t="s">
        <v>36</v>
      </c>
    </row>
    <row r="20" spans="1:17" x14ac:dyDescent="0.2">
      <c r="A20" s="198" t="s">
        <v>95</v>
      </c>
      <c r="B20" s="123"/>
      <c r="C20" s="129"/>
      <c r="D20" s="123"/>
      <c r="E20" s="123"/>
      <c r="F20" s="124">
        <f>+D20+E20</f>
        <v>0</v>
      </c>
    </row>
    <row r="21" spans="1:17" x14ac:dyDescent="0.2">
      <c r="A21" s="114" t="s">
        <v>46</v>
      </c>
      <c r="B21" s="130"/>
      <c r="C21" s="129"/>
      <c r="D21" s="130"/>
      <c r="E21" s="130"/>
      <c r="F21" s="124">
        <f t="shared" ref="F21:F25" si="1">+D21+E21</f>
        <v>0</v>
      </c>
    </row>
    <row r="22" spans="1:17" x14ac:dyDescent="0.2">
      <c r="A22" s="198" t="s">
        <v>53</v>
      </c>
      <c r="B22" s="130"/>
      <c r="C22" s="129"/>
      <c r="D22" s="130"/>
      <c r="E22" s="130"/>
      <c r="F22" s="124">
        <f t="shared" si="1"/>
        <v>0</v>
      </c>
    </row>
    <row r="23" spans="1:17" x14ac:dyDescent="0.2">
      <c r="A23" s="117"/>
      <c r="B23" s="130"/>
      <c r="C23" s="129"/>
      <c r="D23" s="130"/>
      <c r="E23" s="130"/>
      <c r="F23" s="124">
        <f t="shared" si="1"/>
        <v>0</v>
      </c>
    </row>
    <row r="24" spans="1:17" x14ac:dyDescent="0.2">
      <c r="A24" s="117"/>
      <c r="B24" s="131"/>
      <c r="C24" s="129"/>
      <c r="D24" s="131"/>
      <c r="E24" s="131"/>
      <c r="F24" s="124">
        <f t="shared" si="1"/>
        <v>0</v>
      </c>
    </row>
    <row r="25" spans="1:17" x14ac:dyDescent="0.2">
      <c r="A25" s="117"/>
      <c r="B25" s="123"/>
      <c r="C25" s="129"/>
      <c r="D25" s="123"/>
      <c r="E25" s="123"/>
      <c r="F25" s="124">
        <f t="shared" si="1"/>
        <v>0</v>
      </c>
    </row>
    <row r="26" spans="1:17" ht="18" customHeight="1" x14ac:dyDescent="0.2">
      <c r="A26" s="109" t="s">
        <v>19</v>
      </c>
      <c r="B26" s="128">
        <f>SUM(B20:B25)</f>
        <v>0</v>
      </c>
      <c r="C26" s="128"/>
      <c r="D26" s="128">
        <f>SUM(D20:D25)</f>
        <v>0</v>
      </c>
      <c r="E26" s="128">
        <f>SUM(E20:E25)</f>
        <v>0</v>
      </c>
      <c r="F26" s="128">
        <f>SUM(F20:F25)</f>
        <v>0</v>
      </c>
    </row>
    <row r="27" spans="1:17" ht="6.95" customHeight="1" x14ac:dyDescent="0.2"/>
    <row r="29" spans="1:17" x14ac:dyDescent="0.2">
      <c r="A29" s="53" t="s">
        <v>44</v>
      </c>
      <c r="B29" s="67"/>
    </row>
    <row r="30" spans="1:17" x14ac:dyDescent="0.2">
      <c r="A30" s="127" t="s">
        <v>37</v>
      </c>
      <c r="B30" s="132" t="str">
        <f>+A5</f>
        <v>FY 2024</v>
      </c>
      <c r="C30" s="5"/>
    </row>
    <row r="31" spans="1:17" x14ac:dyDescent="0.2">
      <c r="A31" s="198" t="s">
        <v>95</v>
      </c>
      <c r="B31" s="133">
        <f>F7+B20+F20</f>
        <v>0</v>
      </c>
      <c r="C31" s="5"/>
    </row>
    <row r="32" spans="1:17" x14ac:dyDescent="0.2">
      <c r="A32" s="114" t="s">
        <v>46</v>
      </c>
      <c r="B32" s="133">
        <f t="shared" ref="B32:B36" si="2">F8+B21+F21</f>
        <v>0</v>
      </c>
      <c r="C32" s="5"/>
    </row>
    <row r="33" spans="1:3" x14ac:dyDescent="0.2">
      <c r="A33" s="198" t="s">
        <v>53</v>
      </c>
      <c r="B33" s="133">
        <f t="shared" si="2"/>
        <v>0</v>
      </c>
      <c r="C33" s="5"/>
    </row>
    <row r="34" spans="1:3" x14ac:dyDescent="0.2">
      <c r="A34" s="117"/>
      <c r="B34" s="133">
        <f t="shared" si="2"/>
        <v>0</v>
      </c>
      <c r="C34" s="5"/>
    </row>
    <row r="35" spans="1:3" x14ac:dyDescent="0.2">
      <c r="A35" s="199"/>
      <c r="B35" s="133">
        <f t="shared" si="2"/>
        <v>0</v>
      </c>
      <c r="C35" s="5"/>
    </row>
    <row r="36" spans="1:3" x14ac:dyDescent="0.2">
      <c r="A36" s="117"/>
      <c r="B36" s="133">
        <f t="shared" si="2"/>
        <v>0</v>
      </c>
      <c r="C36" s="5"/>
    </row>
    <row r="37" spans="1:3" x14ac:dyDescent="0.2">
      <c r="A37" s="109" t="s">
        <v>19</v>
      </c>
      <c r="B37" s="128">
        <f>SUM(B31:B36)</f>
        <v>0</v>
      </c>
      <c r="C37" s="5"/>
    </row>
    <row r="38" spans="1:3" x14ac:dyDescent="0.2">
      <c r="A38" s="50" t="s">
        <v>184</v>
      </c>
      <c r="B38" s="68">
        <f>+F13+B26+F26</f>
        <v>0</v>
      </c>
      <c r="C38" s="68"/>
    </row>
    <row r="39" spans="1:3" x14ac:dyDescent="0.2">
      <c r="A39" s="6" t="s">
        <v>183</v>
      </c>
      <c r="B39" s="68">
        <f>+B37-B38</f>
        <v>0</v>
      </c>
      <c r="C39" s="68"/>
    </row>
  </sheetData>
  <protectedRanges>
    <protectedRange sqref="B38 A7:E12 A20:E25 A31:A33 B31:B36" name="Range1"/>
  </protectedRanges>
  <mergeCells count="1">
    <mergeCell ref="A17:F17"/>
  </mergeCells>
  <phoneticPr fontId="0" type="noConversion"/>
  <printOptions horizontalCentered="1"/>
  <pageMargins left="0.2" right="0.2" top="0.25" bottom="0.25" header="0.05" footer="0.05"/>
  <pageSetup scale="96" orientation="landscape" blackAndWhite="1" r:id="rId1"/>
  <headerFooter alignWithMargins="0">
    <oddFooter>&amp;C&amp;F--&amp;A:  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A1:J12"/>
  <sheetViews>
    <sheetView showGridLines="0" zoomScaleNormal="100" workbookViewId="0">
      <pane ySplit="5" topLeftCell="A6" activePane="bottomLeft" state="frozen"/>
      <selection activeCell="F12" sqref="F12"/>
      <selection pane="bottomLeft"/>
    </sheetView>
  </sheetViews>
  <sheetFormatPr defaultColWidth="8.42578125" defaultRowHeight="12.75" x14ac:dyDescent="0.2"/>
  <cols>
    <col min="1" max="1" width="59.28515625" style="4" customWidth="1"/>
    <col min="2" max="5" width="12.140625" style="4" customWidth="1"/>
    <col min="6" max="6" width="8.42578125" style="69" bestFit="1" customWidth="1"/>
    <col min="7" max="16384" width="8.42578125" style="4"/>
  </cols>
  <sheetData>
    <row r="1" spans="1:10" ht="15.75" x14ac:dyDescent="0.25">
      <c r="A1" s="66" t="s">
        <v>169</v>
      </c>
    </row>
    <row r="2" spans="1:10" x14ac:dyDescent="0.2">
      <c r="A2" s="57" t="s">
        <v>187</v>
      </c>
      <c r="B2" s="57"/>
      <c r="C2" s="57"/>
      <c r="D2" s="57"/>
      <c r="E2" s="57"/>
      <c r="F2" s="57"/>
      <c r="G2" s="57"/>
      <c r="H2" s="57"/>
      <c r="I2" s="57"/>
      <c r="J2" s="57"/>
    </row>
    <row r="4" spans="1:10" x14ac:dyDescent="0.2">
      <c r="A4" s="245" t="str">
        <f>+'A-Prog List'!E1</f>
        <v>FY 2024</v>
      </c>
      <c r="B4" s="92"/>
      <c r="C4" s="96"/>
      <c r="D4" s="96"/>
      <c r="E4" s="96"/>
      <c r="F4" s="247"/>
    </row>
    <row r="5" spans="1:10" ht="38.25" x14ac:dyDescent="0.2">
      <c r="A5" s="134" t="s">
        <v>24</v>
      </c>
      <c r="B5" s="122" t="s">
        <v>94</v>
      </c>
      <c r="C5" s="122" t="s">
        <v>18</v>
      </c>
      <c r="D5" s="122" t="s">
        <v>22</v>
      </c>
      <c r="E5" s="122" t="s">
        <v>17</v>
      </c>
      <c r="F5" s="135" t="s">
        <v>19</v>
      </c>
    </row>
    <row r="6" spans="1:10" x14ac:dyDescent="0.2">
      <c r="A6" s="192" t="s">
        <v>95</v>
      </c>
      <c r="B6" s="136"/>
      <c r="C6" s="136"/>
      <c r="D6" s="136"/>
      <c r="E6" s="136"/>
      <c r="F6" s="137">
        <f t="shared" ref="F6:F11" si="0">SUM(B6:E6)</f>
        <v>0</v>
      </c>
    </row>
    <row r="7" spans="1:10" x14ac:dyDescent="0.2">
      <c r="A7" s="193" t="s">
        <v>46</v>
      </c>
      <c r="B7" s="136"/>
      <c r="C7" s="136"/>
      <c r="D7" s="136"/>
      <c r="E7" s="136"/>
      <c r="F7" s="137">
        <f t="shared" si="0"/>
        <v>0</v>
      </c>
    </row>
    <row r="8" spans="1:10" x14ac:dyDescent="0.2">
      <c r="A8" s="194" t="s">
        <v>53</v>
      </c>
      <c r="B8" s="136"/>
      <c r="C8" s="136"/>
      <c r="D8" s="136"/>
      <c r="E8" s="136"/>
      <c r="F8" s="137">
        <f t="shared" si="0"/>
        <v>0</v>
      </c>
    </row>
    <row r="9" spans="1:10" x14ac:dyDescent="0.2">
      <c r="A9" s="195"/>
      <c r="B9" s="136"/>
      <c r="C9" s="136"/>
      <c r="D9" s="136"/>
      <c r="E9" s="136"/>
      <c r="F9" s="137">
        <f t="shared" si="0"/>
        <v>0</v>
      </c>
    </row>
    <row r="10" spans="1:10" x14ac:dyDescent="0.2">
      <c r="A10" s="196"/>
      <c r="B10" s="136"/>
      <c r="C10" s="136"/>
      <c r="D10" s="136"/>
      <c r="E10" s="136"/>
      <c r="F10" s="137">
        <f t="shared" si="0"/>
        <v>0</v>
      </c>
    </row>
    <row r="11" spans="1:10" x14ac:dyDescent="0.2">
      <c r="A11" s="197"/>
      <c r="B11" s="136"/>
      <c r="C11" s="136"/>
      <c r="D11" s="136"/>
      <c r="E11" s="136"/>
      <c r="F11" s="137">
        <f t="shared" si="0"/>
        <v>0</v>
      </c>
    </row>
    <row r="12" spans="1:10" x14ac:dyDescent="0.2">
      <c r="A12" s="52"/>
    </row>
  </sheetData>
  <protectedRanges>
    <protectedRange sqref="A12 B6:E12" name="Range1"/>
  </protectedRanges>
  <phoneticPr fontId="0" type="noConversion"/>
  <printOptions horizontalCentered="1"/>
  <pageMargins left="0.75" right="0.75" top="1" bottom="1" header="0.5" footer="0.5"/>
  <pageSetup orientation="landscape" blackAndWhite="1" r:id="rId1"/>
  <headerFooter alignWithMargins="0">
    <oddFooter>&amp;C&amp;F--&amp;A: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sheetPr>
  <dimension ref="A1:CD32"/>
  <sheetViews>
    <sheetView showGridLines="0" zoomScaleNormal="100" workbookViewId="0"/>
  </sheetViews>
  <sheetFormatPr defaultColWidth="9.28515625" defaultRowHeight="14.25" x14ac:dyDescent="0.2"/>
  <cols>
    <col min="1" max="1" width="42.28515625" style="82" customWidth="1"/>
    <col min="2" max="3" width="17.42578125" style="70" customWidth="1"/>
    <col min="4" max="4" width="25.140625" style="72" customWidth="1"/>
    <col min="83" max="16384" width="9.28515625" style="72"/>
  </cols>
  <sheetData>
    <row r="1" spans="1:4" ht="16.5" customHeight="1" x14ac:dyDescent="0.25">
      <c r="A1" s="66" t="s">
        <v>164</v>
      </c>
      <c r="B1" s="73"/>
      <c r="C1" s="73"/>
      <c r="D1" s="74"/>
    </row>
    <row r="2" spans="1:4" ht="16.5" customHeight="1" x14ac:dyDescent="0.25">
      <c r="A2" s="140" t="s">
        <v>188</v>
      </c>
      <c r="B2" s="141"/>
      <c r="C2" s="73"/>
      <c r="D2" s="74"/>
    </row>
    <row r="3" spans="1:4" x14ac:dyDescent="0.2">
      <c r="A3" s="76"/>
      <c r="B3" s="9"/>
      <c r="C3" s="9"/>
    </row>
    <row r="4" spans="1:4" ht="15" customHeight="1" x14ac:dyDescent="0.2">
      <c r="A4" s="201"/>
      <c r="B4" s="202" t="str">
        <f>+'A-Prog List'!E1</f>
        <v>FY 2024</v>
      </c>
      <c r="C4" s="203" t="s">
        <v>181</v>
      </c>
    </row>
    <row r="5" spans="1:4" ht="36.950000000000003" customHeight="1" x14ac:dyDescent="0.2">
      <c r="A5" s="225" t="s">
        <v>96</v>
      </c>
      <c r="B5" s="226">
        <f>C21</f>
        <v>32685324.02</v>
      </c>
      <c r="C5" s="227">
        <v>28919785.5</v>
      </c>
      <c r="D5" s="2"/>
    </row>
    <row r="6" spans="1:4" ht="31.5" customHeight="1" x14ac:dyDescent="0.2">
      <c r="A6" s="215" t="s">
        <v>123</v>
      </c>
      <c r="B6" s="213">
        <f>'E-Sub Exp Post91 DL'!B37</f>
        <v>0</v>
      </c>
      <c r="C6" s="214">
        <v>1166294.6100000001</v>
      </c>
      <c r="D6" s="91"/>
    </row>
    <row r="7" spans="1:4" ht="15" customHeight="1" x14ac:dyDescent="0.2">
      <c r="A7" s="228" t="s">
        <v>27</v>
      </c>
      <c r="B7" s="229"/>
      <c r="C7" s="230"/>
      <c r="D7" s="79"/>
    </row>
    <row r="8" spans="1:4" ht="15" customHeight="1" x14ac:dyDescent="0.2">
      <c r="A8" s="207" t="s">
        <v>76</v>
      </c>
      <c r="B8" s="208"/>
      <c r="C8" s="206"/>
      <c r="D8" s="80"/>
    </row>
    <row r="9" spans="1:4" ht="15" customHeight="1" x14ac:dyDescent="0.2">
      <c r="A9" s="207" t="s">
        <v>77</v>
      </c>
      <c r="B9" s="208"/>
      <c r="C9" s="206">
        <v>-64925</v>
      </c>
      <c r="D9" s="81"/>
    </row>
    <row r="10" spans="1:4" ht="15" customHeight="1" x14ac:dyDescent="0.2">
      <c r="A10" s="207" t="s">
        <v>80</v>
      </c>
      <c r="B10" s="208"/>
      <c r="C10" s="206"/>
      <c r="D10" s="71"/>
    </row>
    <row r="11" spans="1:4" ht="15" customHeight="1" x14ac:dyDescent="0.2">
      <c r="A11" s="207" t="s">
        <v>78</v>
      </c>
      <c r="B11" s="208"/>
      <c r="C11" s="206">
        <v>1.21</v>
      </c>
      <c r="D11" s="78"/>
    </row>
    <row r="12" spans="1:4" ht="15" customHeight="1" x14ac:dyDescent="0.2">
      <c r="A12" s="207" t="s">
        <v>79</v>
      </c>
      <c r="B12" s="208"/>
      <c r="C12" s="206">
        <v>-3459070.34</v>
      </c>
      <c r="D12" s="78"/>
    </row>
    <row r="13" spans="1:4" ht="15" customHeight="1" x14ac:dyDescent="0.2">
      <c r="A13" s="209" t="s">
        <v>28</v>
      </c>
      <c r="B13" s="210"/>
      <c r="C13" s="211"/>
      <c r="D13" s="78"/>
    </row>
    <row r="14" spans="1:4" x14ac:dyDescent="0.2">
      <c r="A14" s="212" t="s">
        <v>87</v>
      </c>
      <c r="B14" s="213">
        <f>+B8+B9+B10+B11+B12+B13</f>
        <v>0</v>
      </c>
      <c r="C14" s="214">
        <f>SUM(C8:C13)</f>
        <v>-3523994.13</v>
      </c>
      <c r="D14" s="78"/>
    </row>
    <row r="15" spans="1:4" ht="36.950000000000003" customHeight="1" x14ac:dyDescent="0.2">
      <c r="A15" s="215" t="s">
        <v>97</v>
      </c>
      <c r="B15" s="216">
        <f>B5+B6+B14</f>
        <v>32685324.02</v>
      </c>
      <c r="C15" s="217">
        <f>C5+C6+C14</f>
        <v>26562085.98</v>
      </c>
      <c r="D15" s="77"/>
    </row>
    <row r="16" spans="1:4" ht="29.1" customHeight="1" x14ac:dyDescent="0.2">
      <c r="A16" s="204" t="s">
        <v>98</v>
      </c>
      <c r="B16" s="218"/>
      <c r="C16" s="205"/>
      <c r="D16" s="78"/>
    </row>
    <row r="17" spans="1:4" x14ac:dyDescent="0.2">
      <c r="A17" s="207" t="s">
        <v>89</v>
      </c>
      <c r="B17" s="219">
        <f>'E-Sub Exp Post91 DL'!B26</f>
        <v>0</v>
      </c>
      <c r="C17" s="206"/>
      <c r="D17" s="78"/>
    </row>
    <row r="18" spans="1:4" ht="15" customHeight="1" x14ac:dyDescent="0.2">
      <c r="A18" s="207" t="s">
        <v>90</v>
      </c>
      <c r="B18" s="219">
        <f>'E-Sub Exp Post91 DL'!D26</f>
        <v>0</v>
      </c>
      <c r="C18" s="206">
        <v>801187.61</v>
      </c>
      <c r="D18" s="78"/>
    </row>
    <row r="19" spans="1:4" ht="15" customHeight="1" x14ac:dyDescent="0.2">
      <c r="A19" s="209" t="s">
        <v>146</v>
      </c>
      <c r="B19" s="220">
        <f>'E-Sub Exp Post91 DL'!E26</f>
        <v>0</v>
      </c>
      <c r="C19" s="211">
        <v>5322050.43</v>
      </c>
      <c r="D19" s="78"/>
    </row>
    <row r="20" spans="1:4" ht="16.5" customHeight="1" x14ac:dyDescent="0.2">
      <c r="A20" s="215" t="s">
        <v>99</v>
      </c>
      <c r="B20" s="213">
        <f>SUM(B17:B19)</f>
        <v>0</v>
      </c>
      <c r="C20" s="221">
        <v>6123238.04</v>
      </c>
      <c r="D20" s="78"/>
    </row>
    <row r="21" spans="1:4" ht="36.950000000000003" customHeight="1" thickBot="1" x14ac:dyDescent="0.25">
      <c r="A21" s="222" t="s">
        <v>100</v>
      </c>
      <c r="B21" s="223">
        <f>B15+B20</f>
        <v>32685324.02</v>
      </c>
      <c r="C21" s="224">
        <f>C15+C20</f>
        <v>32685324.02</v>
      </c>
      <c r="D21" s="78"/>
    </row>
    <row r="22" spans="1:4" ht="15" customHeight="1" thickTop="1" x14ac:dyDescent="0.2">
      <c r="A22"/>
      <c r="B22"/>
      <c r="C22"/>
      <c r="D22"/>
    </row>
    <row r="23" spans="1:4" x14ac:dyDescent="0.2">
      <c r="A23"/>
      <c r="B23"/>
      <c r="C23"/>
      <c r="D23"/>
    </row>
    <row r="24" spans="1:4" x14ac:dyDescent="0.2">
      <c r="A24"/>
      <c r="B24"/>
      <c r="C24"/>
      <c r="D24"/>
    </row>
    <row r="25" spans="1:4" x14ac:dyDescent="0.2">
      <c r="A25"/>
      <c r="B25"/>
      <c r="C25"/>
      <c r="D25"/>
    </row>
    <row r="26" spans="1:4" x14ac:dyDescent="0.2">
      <c r="A26"/>
      <c r="B26"/>
      <c r="C26"/>
      <c r="D26"/>
    </row>
    <row r="27" spans="1:4" x14ac:dyDescent="0.2">
      <c r="A27"/>
      <c r="B27"/>
      <c r="C27"/>
      <c r="D27"/>
    </row>
    <row r="28" spans="1:4" x14ac:dyDescent="0.2">
      <c r="A28"/>
      <c r="B28"/>
      <c r="C28"/>
      <c r="D28"/>
    </row>
    <row r="29" spans="1:4" x14ac:dyDescent="0.2">
      <c r="A29"/>
      <c r="B29"/>
      <c r="C29"/>
      <c r="D29"/>
    </row>
    <row r="30" spans="1:4" x14ac:dyDescent="0.2">
      <c r="A30"/>
      <c r="B30"/>
      <c r="C30"/>
      <c r="D30"/>
    </row>
    <row r="31" spans="1:4" x14ac:dyDescent="0.2">
      <c r="A31"/>
      <c r="B31"/>
      <c r="C31"/>
      <c r="D31"/>
    </row>
    <row r="32" spans="1:4" x14ac:dyDescent="0.2">
      <c r="A32"/>
      <c r="B32"/>
      <c r="C32"/>
      <c r="D32"/>
    </row>
  </sheetData>
  <protectedRanges>
    <protectedRange sqref="B18:C19 B8:C13 B5:C5" name="Range1"/>
  </protectedRanges>
  <phoneticPr fontId="0" type="noConversion"/>
  <printOptions horizontalCentered="1"/>
  <pageMargins left="0.5" right="0" top="0.5" bottom="0.5" header="0.25" footer="0.25"/>
  <pageSetup orientation="landscape" blackAndWhite="1" r:id="rId1"/>
  <headerFooter alignWithMargins="0">
    <oddFooter>&amp;C&amp;F--&amp;A:  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pageSetUpPr fitToPage="1"/>
  </sheetPr>
  <dimension ref="A1:G23"/>
  <sheetViews>
    <sheetView showGridLines="0" zoomScale="110" zoomScaleNormal="110" workbookViewId="0"/>
  </sheetViews>
  <sheetFormatPr defaultColWidth="9.28515625" defaultRowHeight="12.75" x14ac:dyDescent="0.2"/>
  <cols>
    <col min="1" max="1" width="30.5703125" style="6" customWidth="1"/>
    <col min="2" max="2" width="19" style="4" customWidth="1"/>
    <col min="3" max="3" width="12" style="4" customWidth="1"/>
    <col min="4" max="4" width="12.140625" style="4" customWidth="1"/>
    <col min="5" max="5" width="14.5703125" style="4" customWidth="1"/>
    <col min="6" max="6" width="25.85546875" style="4" customWidth="1"/>
    <col min="7" max="7" width="14.28515625" style="4" customWidth="1"/>
    <col min="8" max="8" width="9.42578125" style="4" customWidth="1"/>
    <col min="9" max="16384" width="9.28515625" style="4"/>
  </cols>
  <sheetData>
    <row r="1" spans="1:7" ht="15.75" x14ac:dyDescent="0.25">
      <c r="A1" s="66" t="s">
        <v>190</v>
      </c>
    </row>
    <row r="2" spans="1:7" x14ac:dyDescent="0.2">
      <c r="A2" s="45"/>
    </row>
    <row r="3" spans="1:7" x14ac:dyDescent="0.2">
      <c r="F3" s="83"/>
    </row>
    <row r="4" spans="1:7" x14ac:dyDescent="0.2">
      <c r="A4" s="94" t="s">
        <v>189</v>
      </c>
    </row>
    <row r="5" spans="1:7" x14ac:dyDescent="0.2">
      <c r="A5" s="188" t="str">
        <f>'A-Prog List'!E1</f>
        <v>FY 2024</v>
      </c>
      <c r="B5" s="187"/>
      <c r="C5" s="187"/>
      <c r="D5" s="187"/>
      <c r="E5" s="187"/>
      <c r="F5" s="234"/>
      <c r="G5" s="58"/>
    </row>
    <row r="6" spans="1:7" ht="36" x14ac:dyDescent="0.2">
      <c r="A6" s="142" t="s">
        <v>20</v>
      </c>
      <c r="B6" s="142" t="s">
        <v>29</v>
      </c>
      <c r="C6" s="142" t="s">
        <v>107</v>
      </c>
      <c r="D6" s="142" t="s">
        <v>42</v>
      </c>
      <c r="E6" s="142" t="s">
        <v>43</v>
      </c>
      <c r="F6" s="142" t="s">
        <v>45</v>
      </c>
    </row>
    <row r="7" spans="1:7" ht="24" x14ac:dyDescent="0.2">
      <c r="A7" s="147" t="s">
        <v>91</v>
      </c>
      <c r="B7" s="143"/>
      <c r="C7" s="143"/>
      <c r="D7" s="144"/>
      <c r="E7" s="144"/>
      <c r="F7" s="145">
        <f>SUM(B7:E7)</f>
        <v>0</v>
      </c>
    </row>
    <row r="8" spans="1:7" x14ac:dyDescent="0.2">
      <c r="A8" s="146"/>
      <c r="B8" s="143"/>
      <c r="C8" s="143"/>
      <c r="D8" s="144"/>
      <c r="E8" s="144"/>
      <c r="F8" s="145">
        <f>SUM(B8:E8)</f>
        <v>0</v>
      </c>
    </row>
    <row r="9" spans="1:7" x14ac:dyDescent="0.2">
      <c r="A9" s="107"/>
      <c r="B9" s="106"/>
      <c r="C9" s="144"/>
      <c r="D9" s="144"/>
      <c r="E9" s="144"/>
      <c r="F9" s="145">
        <f>SUM(B9:E9)</f>
        <v>0</v>
      </c>
    </row>
    <row r="10" spans="1:7" x14ac:dyDescent="0.2">
      <c r="A10" s="107"/>
      <c r="B10" s="106"/>
      <c r="C10" s="144"/>
      <c r="D10" s="144"/>
      <c r="E10" s="144"/>
      <c r="F10" s="145">
        <f>SUM(B10:E10)</f>
        <v>0</v>
      </c>
    </row>
    <row r="11" spans="1:7" x14ac:dyDescent="0.2">
      <c r="A11" s="142" t="s">
        <v>11</v>
      </c>
      <c r="B11" s="128">
        <f>SUM(B7:B10)</f>
        <v>0</v>
      </c>
      <c r="C11" s="128">
        <f>SUM(C7:C10)</f>
        <v>0</v>
      </c>
      <c r="D11" s="128">
        <f>SUM(D7:D10)</f>
        <v>0</v>
      </c>
      <c r="E11" s="128">
        <f>SUM(E7:E10)</f>
        <v>0</v>
      </c>
      <c r="F11" s="128">
        <f>SUM(F7:F10)</f>
        <v>0</v>
      </c>
    </row>
    <row r="12" spans="1:7" x14ac:dyDescent="0.2">
      <c r="F12" s="95" t="s">
        <v>49</v>
      </c>
    </row>
    <row r="15" spans="1:7" x14ac:dyDescent="0.2">
      <c r="A15" s="94" t="s">
        <v>191</v>
      </c>
    </row>
    <row r="16" spans="1:7" x14ac:dyDescent="0.2">
      <c r="A16" s="188" t="str">
        <f>A5</f>
        <v>FY 2024</v>
      </c>
      <c r="B16" s="187"/>
      <c r="C16" s="187"/>
      <c r="D16" s="187"/>
      <c r="E16" s="187"/>
      <c r="F16" s="234"/>
      <c r="G16" s="58"/>
    </row>
    <row r="17" spans="1:6" ht="36" x14ac:dyDescent="0.2">
      <c r="A17" s="142" t="s">
        <v>20</v>
      </c>
      <c r="B17" s="142" t="s">
        <v>29</v>
      </c>
      <c r="C17" s="142" t="s">
        <v>107</v>
      </c>
      <c r="D17" s="142" t="s">
        <v>42</v>
      </c>
      <c r="E17" s="142" t="s">
        <v>43</v>
      </c>
      <c r="F17" s="142" t="s">
        <v>45</v>
      </c>
    </row>
    <row r="18" spans="1:6" ht="24" x14ac:dyDescent="0.2">
      <c r="A18" s="147" t="s">
        <v>91</v>
      </c>
      <c r="B18" s="143"/>
      <c r="C18" s="143"/>
      <c r="D18" s="144"/>
      <c r="E18" s="144"/>
      <c r="F18" s="145">
        <f>SUM(B18:E18)</f>
        <v>0</v>
      </c>
    </row>
    <row r="19" spans="1:6" x14ac:dyDescent="0.2">
      <c r="A19" s="146"/>
      <c r="B19" s="143"/>
      <c r="C19" s="143"/>
      <c r="D19" s="144"/>
      <c r="E19" s="144"/>
      <c r="F19" s="145">
        <f>SUM(B19:E19)</f>
        <v>0</v>
      </c>
    </row>
    <row r="20" spans="1:6" x14ac:dyDescent="0.2">
      <c r="A20" s="107"/>
      <c r="B20" s="106"/>
      <c r="C20" s="144"/>
      <c r="D20" s="144"/>
      <c r="E20" s="144"/>
      <c r="F20" s="145">
        <f>SUM(B20:E20)</f>
        <v>0</v>
      </c>
    </row>
    <row r="21" spans="1:6" x14ac:dyDescent="0.2">
      <c r="A21" s="107"/>
      <c r="B21" s="106"/>
      <c r="C21" s="144"/>
      <c r="D21" s="144"/>
      <c r="E21" s="144"/>
      <c r="F21" s="145">
        <f>SUM(B21:E21)</f>
        <v>0</v>
      </c>
    </row>
    <row r="22" spans="1:6" x14ac:dyDescent="0.2">
      <c r="A22" s="142" t="s">
        <v>11</v>
      </c>
      <c r="B22" s="128">
        <f>SUM(B18:B21)</f>
        <v>0</v>
      </c>
      <c r="C22" s="128">
        <f>SUM(C18:C21)</f>
        <v>0</v>
      </c>
      <c r="D22" s="128">
        <f>SUM(D18:D21)</f>
        <v>0</v>
      </c>
      <c r="E22" s="128">
        <f>SUM(E18:E21)</f>
        <v>0</v>
      </c>
      <c r="F22" s="128">
        <f>SUM(F18:F21)</f>
        <v>0</v>
      </c>
    </row>
    <row r="23" spans="1:6" x14ac:dyDescent="0.2">
      <c r="F23" s="95" t="s">
        <v>49</v>
      </c>
    </row>
  </sheetData>
  <protectedRanges>
    <protectedRange sqref="A7:E10 A18:E21" name="Range1"/>
  </protectedRanges>
  <mergeCells count="2">
    <mergeCell ref="A5:F5"/>
    <mergeCell ref="A16:F16"/>
  </mergeCells>
  <phoneticPr fontId="0" type="noConversion"/>
  <printOptions horizontalCentered="1"/>
  <pageMargins left="0.75" right="0.75" top="1" bottom="1" header="0.5" footer="0.5"/>
  <pageSetup orientation="landscape" blackAndWhite="1" r:id="rId1"/>
  <headerFooter alignWithMargins="0">
    <oddFooter>&amp;C&amp;F--&amp;A:  Page &amp;P of &amp;N</oddFooter>
  </headerFooter>
  <rowBreaks count="1" manualBreakCount="1">
    <brk id="1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Instructions</vt:lpstr>
      <vt:lpstr>A-Prog List</vt:lpstr>
      <vt:lpstr>A-Asset Summary</vt:lpstr>
      <vt:lpstr>B-C DL obligated</vt:lpstr>
      <vt:lpstr>D-Disb Post91 DL</vt:lpstr>
      <vt:lpstr>E-Sub Exp Post91 DL</vt:lpstr>
      <vt:lpstr>F-DL Sub Rate byProg</vt:lpstr>
      <vt:lpstr>G-Rec SubAllow Post91 DL</vt:lpstr>
      <vt:lpstr>H-Dflt Guar Ln</vt:lpstr>
      <vt:lpstr>J-N (various)</vt:lpstr>
      <vt:lpstr>O-Adm exp</vt:lpstr>
      <vt:lpstr>P-Loans Rec rollfrwd</vt:lpstr>
      <vt:lpstr>'A-Prog List'!Print_Titles</vt:lpstr>
      <vt:lpstr>'B-C DL obligated'!Print_Titles</vt:lpstr>
      <vt:lpstr>'D-Disb Post91 DL'!Print_Titles</vt:lpstr>
      <vt:lpstr>'E-Sub Exp Post91 DL'!Print_Titles</vt:lpstr>
      <vt:lpstr>'H-Dflt Guar Ln'!Print_Titles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ECarter@doc.gov</dc:creator>
  <cp:lastModifiedBy>Smith, Sean (Federal)</cp:lastModifiedBy>
  <cp:lastPrinted>2024-09-09T14:16:49Z</cp:lastPrinted>
  <dcterms:created xsi:type="dcterms:W3CDTF">2002-05-31T15:21:29Z</dcterms:created>
  <dcterms:modified xsi:type="dcterms:W3CDTF">2024-09-09T14:20:40Z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