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aredS\ OFM2\DOC - CFS\FY 2024\FY 2024 Financial Statements\Templates FY24\Q3\"/>
    </mc:Choice>
  </mc:AlternateContent>
  <xr:revisionPtr revIDLastSave="0" documentId="13_ncr:1_{50C8427F-4952-4E3A-A644-3FCC78630AC3}" xr6:coauthVersionLast="47" xr6:coauthVersionMax="47" xr10:uidLastSave="{00000000-0000-0000-0000-000000000000}"/>
  <bookViews>
    <workbookView xWindow="57480" yWindow="-11145" windowWidth="29040" windowHeight="15840" xr2:uid="{580191D0-1588-416E-AEBC-22F7895B8FC1}"/>
  </bookViews>
  <sheets>
    <sheet name="Qtrly Review" sheetId="15" r:id="rId1"/>
    <sheet name="Draft Control Sheet (for edits)" sheetId="8" state="hidden" r:id="rId2"/>
    <sheet name="Check" sheetId="18" state="hidden" r:id="rId3"/>
    <sheet name="Original Qtrly Rev" sheetId="16" state="hidden" r:id="rId4"/>
    <sheet name="Original Control Sheet" sheetId="17" state="hidden" r:id="rId5"/>
  </sheets>
  <definedNames>
    <definedName name="_xlnm._FilterDatabase" localSheetId="2" hidden="1">Check!$A$5:$K$109</definedName>
    <definedName name="_xlnm._FilterDatabase" localSheetId="0" hidden="1">'Qtrly Review'!$A$15:$K$120</definedName>
    <definedName name="_Hlk34991514" localSheetId="1">'Draft Control Sheet (for edits)'!$B$65</definedName>
    <definedName name="OLE_LINK1" localSheetId="1">'Draft Control Sheet (for edits)'!$D$33</definedName>
    <definedName name="_xlnm.Print_Titles" localSheetId="0">'Qtrly Review'!$15:$15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2" i="15" l="1"/>
  <c r="F81" i="15"/>
  <c r="F79" i="15"/>
  <c r="F78" i="15"/>
  <c r="F72" i="15"/>
  <c r="F51" i="15"/>
  <c r="F49" i="15"/>
  <c r="F48" i="15"/>
  <c r="F44" i="15"/>
  <c r="F43" i="15"/>
  <c r="F42" i="15"/>
  <c r="F41" i="15"/>
  <c r="F40" i="15"/>
  <c r="F39" i="15"/>
  <c r="F38" i="15"/>
  <c r="F37" i="15"/>
  <c r="F16" i="15"/>
  <c r="F17" i="15"/>
  <c r="F35" i="15"/>
  <c r="F34" i="15"/>
  <c r="F33" i="15"/>
  <c r="F32" i="15"/>
  <c r="F31" i="15"/>
  <c r="F30" i="15"/>
  <c r="F29" i="15"/>
  <c r="F28" i="15"/>
  <c r="F27" i="15"/>
  <c r="F26" i="15"/>
  <c r="F25" i="15"/>
  <c r="F24" i="15"/>
  <c r="F23" i="15"/>
  <c r="F22" i="15"/>
  <c r="F21" i="15"/>
  <c r="F20" i="15"/>
  <c r="F19" i="15"/>
  <c r="F96" i="15"/>
  <c r="F99" i="15"/>
  <c r="F98" i="15"/>
  <c r="F101" i="15"/>
  <c r="F103" i="15"/>
  <c r="F118" i="15"/>
  <c r="F117" i="15"/>
  <c r="F116" i="15"/>
  <c r="F115" i="15"/>
  <c r="F114" i="15"/>
  <c r="F113" i="15"/>
  <c r="F112" i="15"/>
  <c r="F111" i="15"/>
  <c r="F119" i="15"/>
  <c r="F120" i="15"/>
  <c r="D49" i="15"/>
  <c r="B58" i="15"/>
  <c r="C58" i="15"/>
  <c r="D58" i="15"/>
  <c r="E58" i="15"/>
  <c r="F58" i="15"/>
  <c r="G58" i="15"/>
  <c r="K109" i="18" l="1"/>
  <c r="J109" i="18"/>
  <c r="I109" i="18"/>
  <c r="H109" i="18"/>
  <c r="G109" i="18"/>
  <c r="F109" i="18"/>
  <c r="K108" i="18"/>
  <c r="J108" i="18"/>
  <c r="I108" i="18"/>
  <c r="H108" i="18"/>
  <c r="G108" i="18"/>
  <c r="F108" i="18"/>
  <c r="K107" i="18"/>
  <c r="J107" i="18"/>
  <c r="I107" i="18"/>
  <c r="H107" i="18"/>
  <c r="G107" i="18"/>
  <c r="F107" i="18"/>
  <c r="K106" i="18"/>
  <c r="J106" i="18"/>
  <c r="I106" i="18"/>
  <c r="H106" i="18"/>
  <c r="G106" i="18"/>
  <c r="F106" i="18"/>
  <c r="K105" i="18"/>
  <c r="J105" i="18"/>
  <c r="I105" i="18"/>
  <c r="H105" i="18"/>
  <c r="G105" i="18"/>
  <c r="F105" i="18"/>
  <c r="K104" i="18"/>
  <c r="J104" i="18"/>
  <c r="I104" i="18"/>
  <c r="H104" i="18"/>
  <c r="G104" i="18"/>
  <c r="F104" i="18"/>
  <c r="K103" i="18"/>
  <c r="J103" i="18"/>
  <c r="I103" i="18"/>
  <c r="H103" i="18"/>
  <c r="G103" i="18"/>
  <c r="F103" i="18"/>
  <c r="K102" i="18"/>
  <c r="J102" i="18"/>
  <c r="I102" i="18"/>
  <c r="H102" i="18"/>
  <c r="G102" i="18"/>
  <c r="F102" i="18"/>
  <c r="K101" i="18"/>
  <c r="J101" i="18"/>
  <c r="I101" i="18"/>
  <c r="H101" i="18"/>
  <c r="G101" i="18"/>
  <c r="F101" i="18"/>
  <c r="K100" i="18"/>
  <c r="J100" i="18"/>
  <c r="I100" i="18"/>
  <c r="H100" i="18"/>
  <c r="G100" i="18"/>
  <c r="F100" i="18"/>
  <c r="K99" i="18"/>
  <c r="J99" i="18"/>
  <c r="I99" i="18"/>
  <c r="H99" i="18"/>
  <c r="G99" i="18"/>
  <c r="F99" i="18"/>
  <c r="K98" i="18"/>
  <c r="J98" i="18"/>
  <c r="I98" i="18"/>
  <c r="H98" i="18"/>
  <c r="G98" i="18"/>
  <c r="F98" i="18"/>
  <c r="K97" i="18"/>
  <c r="J97" i="18"/>
  <c r="I97" i="18"/>
  <c r="H97" i="18"/>
  <c r="G97" i="18"/>
  <c r="F97" i="18"/>
  <c r="K96" i="18"/>
  <c r="J96" i="18"/>
  <c r="I96" i="18"/>
  <c r="H96" i="18"/>
  <c r="G96" i="18"/>
  <c r="F96" i="18"/>
  <c r="K95" i="18"/>
  <c r="J95" i="18"/>
  <c r="I95" i="18"/>
  <c r="H95" i="18"/>
  <c r="G95" i="18"/>
  <c r="F95" i="18"/>
  <c r="K94" i="18"/>
  <c r="J94" i="18"/>
  <c r="I94" i="18"/>
  <c r="H94" i="18"/>
  <c r="G94" i="18"/>
  <c r="F94" i="18"/>
  <c r="K93" i="18"/>
  <c r="J93" i="18"/>
  <c r="I93" i="18"/>
  <c r="H93" i="18"/>
  <c r="G93" i="18"/>
  <c r="F93" i="18"/>
  <c r="K92" i="18"/>
  <c r="J92" i="18"/>
  <c r="I92" i="18"/>
  <c r="H92" i="18"/>
  <c r="G92" i="18"/>
  <c r="F92" i="18"/>
  <c r="K91" i="18"/>
  <c r="J91" i="18"/>
  <c r="I91" i="18"/>
  <c r="H91" i="18"/>
  <c r="G91" i="18"/>
  <c r="F91" i="18"/>
  <c r="K90" i="18"/>
  <c r="J90" i="18"/>
  <c r="I90" i="18"/>
  <c r="H90" i="18"/>
  <c r="G90" i="18"/>
  <c r="F90" i="18"/>
  <c r="K89" i="18"/>
  <c r="J89" i="18"/>
  <c r="I89" i="18"/>
  <c r="H89" i="18"/>
  <c r="G89" i="18"/>
  <c r="F89" i="18"/>
  <c r="K88" i="18"/>
  <c r="J88" i="18"/>
  <c r="I88" i="18"/>
  <c r="H88" i="18"/>
  <c r="G88" i="18"/>
  <c r="F88" i="18"/>
  <c r="K87" i="18"/>
  <c r="J87" i="18"/>
  <c r="I87" i="18"/>
  <c r="H87" i="18"/>
  <c r="G87" i="18"/>
  <c r="F87" i="18"/>
  <c r="K86" i="18"/>
  <c r="J86" i="18"/>
  <c r="I86" i="18"/>
  <c r="H86" i="18"/>
  <c r="G86" i="18"/>
  <c r="F86" i="18"/>
  <c r="K85" i="18"/>
  <c r="J85" i="18"/>
  <c r="I85" i="18"/>
  <c r="H85" i="18"/>
  <c r="G85" i="18"/>
  <c r="F85" i="18"/>
  <c r="K84" i="18"/>
  <c r="J84" i="18"/>
  <c r="I84" i="18"/>
  <c r="H84" i="18"/>
  <c r="G84" i="18"/>
  <c r="F84" i="18"/>
  <c r="K83" i="18"/>
  <c r="J83" i="18"/>
  <c r="I83" i="18"/>
  <c r="H83" i="18"/>
  <c r="G83" i="18"/>
  <c r="F83" i="18"/>
  <c r="K82" i="18"/>
  <c r="J82" i="18"/>
  <c r="I82" i="18"/>
  <c r="H82" i="18"/>
  <c r="G82" i="18"/>
  <c r="F82" i="18"/>
  <c r="K81" i="18"/>
  <c r="J81" i="18"/>
  <c r="I81" i="18"/>
  <c r="H81" i="18"/>
  <c r="G81" i="18"/>
  <c r="F81" i="18"/>
  <c r="K80" i="18"/>
  <c r="J80" i="18"/>
  <c r="I80" i="18"/>
  <c r="H80" i="18"/>
  <c r="G80" i="18"/>
  <c r="F80" i="18"/>
  <c r="K79" i="18"/>
  <c r="J79" i="18"/>
  <c r="I79" i="18"/>
  <c r="H79" i="18"/>
  <c r="G79" i="18"/>
  <c r="F79" i="18"/>
  <c r="K78" i="18"/>
  <c r="J78" i="18"/>
  <c r="I78" i="18"/>
  <c r="H78" i="18"/>
  <c r="G78" i="18"/>
  <c r="F78" i="18"/>
  <c r="K77" i="18"/>
  <c r="J77" i="18"/>
  <c r="I77" i="18"/>
  <c r="H77" i="18"/>
  <c r="G77" i="18"/>
  <c r="F77" i="18"/>
  <c r="K76" i="18"/>
  <c r="J76" i="18"/>
  <c r="I76" i="18"/>
  <c r="H76" i="18"/>
  <c r="G76" i="18"/>
  <c r="F76" i="18"/>
  <c r="K75" i="18"/>
  <c r="J75" i="18"/>
  <c r="I75" i="18"/>
  <c r="H75" i="18"/>
  <c r="G75" i="18"/>
  <c r="F75" i="18"/>
  <c r="K74" i="18"/>
  <c r="J74" i="18"/>
  <c r="I74" i="18"/>
  <c r="H74" i="18"/>
  <c r="G74" i="18"/>
  <c r="F74" i="18"/>
  <c r="K73" i="18"/>
  <c r="J73" i="18"/>
  <c r="I73" i="18"/>
  <c r="H73" i="18"/>
  <c r="G73" i="18"/>
  <c r="F73" i="18"/>
  <c r="K72" i="18"/>
  <c r="J72" i="18"/>
  <c r="I72" i="18"/>
  <c r="H72" i="18"/>
  <c r="G72" i="18"/>
  <c r="F72" i="18"/>
  <c r="K71" i="18"/>
  <c r="J71" i="18"/>
  <c r="I71" i="18"/>
  <c r="H71" i="18"/>
  <c r="G71" i="18"/>
  <c r="F71" i="18"/>
  <c r="K70" i="18"/>
  <c r="J70" i="18"/>
  <c r="I70" i="18"/>
  <c r="H70" i="18"/>
  <c r="G70" i="18"/>
  <c r="F70" i="18"/>
  <c r="K69" i="18"/>
  <c r="J69" i="18"/>
  <c r="I69" i="18"/>
  <c r="H69" i="18"/>
  <c r="G69" i="18"/>
  <c r="F69" i="18"/>
  <c r="K68" i="18"/>
  <c r="J68" i="18"/>
  <c r="I68" i="18"/>
  <c r="H68" i="18"/>
  <c r="G68" i="18"/>
  <c r="F68" i="18"/>
  <c r="K67" i="18"/>
  <c r="J67" i="18"/>
  <c r="I67" i="18"/>
  <c r="H67" i="18"/>
  <c r="G67" i="18"/>
  <c r="F67" i="18"/>
  <c r="K66" i="18"/>
  <c r="J66" i="18"/>
  <c r="I66" i="18"/>
  <c r="H66" i="18"/>
  <c r="G66" i="18"/>
  <c r="F66" i="18"/>
  <c r="K65" i="18"/>
  <c r="J65" i="18"/>
  <c r="I65" i="18"/>
  <c r="H65" i="18"/>
  <c r="G65" i="18"/>
  <c r="F65" i="18"/>
  <c r="K64" i="18"/>
  <c r="J64" i="18"/>
  <c r="I64" i="18"/>
  <c r="H64" i="18"/>
  <c r="G64" i="18"/>
  <c r="F64" i="18"/>
  <c r="K63" i="18"/>
  <c r="J63" i="18"/>
  <c r="I63" i="18"/>
  <c r="H63" i="18"/>
  <c r="G63" i="18"/>
  <c r="F63" i="18"/>
  <c r="K62" i="18"/>
  <c r="J62" i="18"/>
  <c r="I62" i="18"/>
  <c r="H62" i="18"/>
  <c r="G62" i="18"/>
  <c r="F62" i="18"/>
  <c r="K61" i="18"/>
  <c r="J61" i="18"/>
  <c r="I61" i="18"/>
  <c r="H61" i="18"/>
  <c r="G61" i="18"/>
  <c r="F61" i="18"/>
  <c r="K60" i="18"/>
  <c r="J60" i="18"/>
  <c r="I60" i="18"/>
  <c r="H60" i="18"/>
  <c r="G60" i="18"/>
  <c r="F60" i="18"/>
  <c r="K59" i="18"/>
  <c r="J59" i="18"/>
  <c r="I59" i="18"/>
  <c r="H59" i="18"/>
  <c r="G59" i="18"/>
  <c r="F59" i="18"/>
  <c r="K58" i="18"/>
  <c r="J58" i="18"/>
  <c r="I58" i="18"/>
  <c r="H58" i="18"/>
  <c r="G58" i="18"/>
  <c r="F58" i="18"/>
  <c r="K57" i="18"/>
  <c r="J57" i="18"/>
  <c r="I57" i="18"/>
  <c r="H57" i="18"/>
  <c r="G57" i="18"/>
  <c r="F57" i="18"/>
  <c r="K56" i="18"/>
  <c r="J56" i="18"/>
  <c r="I56" i="18"/>
  <c r="H56" i="18"/>
  <c r="G56" i="18"/>
  <c r="F56" i="18"/>
  <c r="K55" i="18"/>
  <c r="J55" i="18"/>
  <c r="I55" i="18"/>
  <c r="H55" i="18"/>
  <c r="G55" i="18"/>
  <c r="F55" i="18"/>
  <c r="K54" i="18"/>
  <c r="J54" i="18"/>
  <c r="I54" i="18"/>
  <c r="H54" i="18"/>
  <c r="G54" i="18"/>
  <c r="F54" i="18"/>
  <c r="K53" i="18"/>
  <c r="J53" i="18"/>
  <c r="I53" i="18"/>
  <c r="H53" i="18"/>
  <c r="G53" i="18"/>
  <c r="F53" i="18"/>
  <c r="K52" i="18"/>
  <c r="J52" i="18"/>
  <c r="I52" i="18"/>
  <c r="H52" i="18"/>
  <c r="G52" i="18"/>
  <c r="F52" i="18"/>
  <c r="K51" i="18"/>
  <c r="J51" i="18"/>
  <c r="I51" i="18"/>
  <c r="H51" i="18"/>
  <c r="G51" i="18"/>
  <c r="F51" i="18"/>
  <c r="K50" i="18"/>
  <c r="J50" i="18"/>
  <c r="I50" i="18"/>
  <c r="H50" i="18"/>
  <c r="G50" i="18"/>
  <c r="F50" i="18"/>
  <c r="K49" i="18"/>
  <c r="J49" i="18"/>
  <c r="I49" i="18"/>
  <c r="H49" i="18"/>
  <c r="G49" i="18"/>
  <c r="F49" i="18"/>
  <c r="K48" i="18"/>
  <c r="J48" i="18"/>
  <c r="I48" i="18"/>
  <c r="H48" i="18"/>
  <c r="G48" i="18"/>
  <c r="F48" i="18"/>
  <c r="K47" i="18"/>
  <c r="J47" i="18"/>
  <c r="I47" i="18"/>
  <c r="H47" i="18"/>
  <c r="G47" i="18"/>
  <c r="F47" i="18"/>
  <c r="K46" i="18"/>
  <c r="J46" i="18"/>
  <c r="I46" i="18"/>
  <c r="H46" i="18"/>
  <c r="G46" i="18"/>
  <c r="F46" i="18"/>
  <c r="K45" i="18"/>
  <c r="J45" i="18"/>
  <c r="I45" i="18"/>
  <c r="H45" i="18"/>
  <c r="G45" i="18"/>
  <c r="F45" i="18"/>
  <c r="K44" i="18"/>
  <c r="J44" i="18"/>
  <c r="I44" i="18"/>
  <c r="H44" i="18"/>
  <c r="G44" i="18"/>
  <c r="F44" i="18"/>
  <c r="K43" i="18"/>
  <c r="J43" i="18"/>
  <c r="I43" i="18"/>
  <c r="H43" i="18"/>
  <c r="G43" i="18"/>
  <c r="F43" i="18"/>
  <c r="K42" i="18"/>
  <c r="J42" i="18"/>
  <c r="I42" i="18"/>
  <c r="H42" i="18"/>
  <c r="G42" i="18"/>
  <c r="F42" i="18"/>
  <c r="K41" i="18"/>
  <c r="J41" i="18"/>
  <c r="I41" i="18"/>
  <c r="H41" i="18"/>
  <c r="G41" i="18"/>
  <c r="F41" i="18"/>
  <c r="K40" i="18"/>
  <c r="J40" i="18"/>
  <c r="I40" i="18"/>
  <c r="H40" i="18"/>
  <c r="G40" i="18"/>
  <c r="F40" i="18"/>
  <c r="K39" i="18"/>
  <c r="J39" i="18"/>
  <c r="I39" i="18"/>
  <c r="H39" i="18"/>
  <c r="G39" i="18"/>
  <c r="F39" i="18"/>
  <c r="K38" i="18"/>
  <c r="J38" i="18"/>
  <c r="I38" i="18"/>
  <c r="H38" i="18"/>
  <c r="G38" i="18"/>
  <c r="F38" i="18"/>
  <c r="K37" i="18"/>
  <c r="J37" i="18"/>
  <c r="I37" i="18"/>
  <c r="H37" i="18"/>
  <c r="G37" i="18"/>
  <c r="F37" i="18"/>
  <c r="K36" i="18"/>
  <c r="J36" i="18"/>
  <c r="I36" i="18"/>
  <c r="H36" i="18"/>
  <c r="G36" i="18"/>
  <c r="F36" i="18"/>
  <c r="K35" i="18"/>
  <c r="J35" i="18"/>
  <c r="I35" i="18"/>
  <c r="H35" i="18"/>
  <c r="G35" i="18"/>
  <c r="F35" i="18"/>
  <c r="K34" i="18"/>
  <c r="J34" i="18"/>
  <c r="I34" i="18"/>
  <c r="H34" i="18"/>
  <c r="G34" i="18"/>
  <c r="F34" i="18"/>
  <c r="K33" i="18"/>
  <c r="J33" i="18"/>
  <c r="I33" i="18"/>
  <c r="H33" i="18"/>
  <c r="G33" i="18"/>
  <c r="F33" i="18"/>
  <c r="K32" i="18"/>
  <c r="J32" i="18"/>
  <c r="I32" i="18"/>
  <c r="H32" i="18"/>
  <c r="G32" i="18"/>
  <c r="F32" i="18"/>
  <c r="K31" i="18"/>
  <c r="J31" i="18"/>
  <c r="I31" i="18"/>
  <c r="H31" i="18"/>
  <c r="G31" i="18"/>
  <c r="F31" i="18"/>
  <c r="K30" i="18"/>
  <c r="J30" i="18"/>
  <c r="I30" i="18"/>
  <c r="H30" i="18"/>
  <c r="G30" i="18"/>
  <c r="F30" i="18"/>
  <c r="K29" i="18"/>
  <c r="J29" i="18"/>
  <c r="I29" i="18"/>
  <c r="H29" i="18"/>
  <c r="G29" i="18"/>
  <c r="F29" i="18"/>
  <c r="K28" i="18"/>
  <c r="J28" i="18"/>
  <c r="I28" i="18"/>
  <c r="H28" i="18"/>
  <c r="G28" i="18"/>
  <c r="F28" i="18"/>
  <c r="K27" i="18"/>
  <c r="J27" i="18"/>
  <c r="I27" i="18"/>
  <c r="H27" i="18"/>
  <c r="G27" i="18"/>
  <c r="F27" i="18"/>
  <c r="K26" i="18"/>
  <c r="J26" i="18"/>
  <c r="I26" i="18"/>
  <c r="H26" i="18"/>
  <c r="G26" i="18"/>
  <c r="F26" i="18"/>
  <c r="K25" i="18"/>
  <c r="J25" i="18"/>
  <c r="I25" i="18"/>
  <c r="H25" i="18"/>
  <c r="G25" i="18"/>
  <c r="F25" i="18"/>
  <c r="K24" i="18"/>
  <c r="J24" i="18"/>
  <c r="I24" i="18"/>
  <c r="H24" i="18"/>
  <c r="G24" i="18"/>
  <c r="F24" i="18"/>
  <c r="K23" i="18"/>
  <c r="J23" i="18"/>
  <c r="I23" i="18"/>
  <c r="H23" i="18"/>
  <c r="G23" i="18"/>
  <c r="F23" i="18"/>
  <c r="K22" i="18"/>
  <c r="J22" i="18"/>
  <c r="I22" i="18"/>
  <c r="H22" i="18"/>
  <c r="G22" i="18"/>
  <c r="F22" i="18"/>
  <c r="K21" i="18"/>
  <c r="J21" i="18"/>
  <c r="I21" i="18"/>
  <c r="H21" i="18"/>
  <c r="G21" i="18"/>
  <c r="F21" i="18"/>
  <c r="K20" i="18"/>
  <c r="J20" i="18"/>
  <c r="I20" i="18"/>
  <c r="H20" i="18"/>
  <c r="G20" i="18"/>
  <c r="F20" i="18"/>
  <c r="K19" i="18"/>
  <c r="J19" i="18"/>
  <c r="I19" i="18"/>
  <c r="H19" i="18"/>
  <c r="G19" i="18"/>
  <c r="F19" i="18"/>
  <c r="K18" i="18"/>
  <c r="J18" i="18"/>
  <c r="I18" i="18"/>
  <c r="H18" i="18"/>
  <c r="G18" i="18"/>
  <c r="F18" i="18"/>
  <c r="K17" i="18"/>
  <c r="J17" i="18"/>
  <c r="I17" i="18"/>
  <c r="H17" i="18"/>
  <c r="G17" i="18"/>
  <c r="F17" i="18"/>
  <c r="K16" i="18"/>
  <c r="J16" i="18"/>
  <c r="I16" i="18"/>
  <c r="H16" i="18"/>
  <c r="G16" i="18"/>
  <c r="F16" i="18"/>
  <c r="K15" i="18"/>
  <c r="J15" i="18"/>
  <c r="I15" i="18"/>
  <c r="H15" i="18"/>
  <c r="G15" i="18"/>
  <c r="F15" i="18"/>
  <c r="K14" i="18"/>
  <c r="J14" i="18"/>
  <c r="I14" i="18"/>
  <c r="H14" i="18"/>
  <c r="G14" i="18"/>
  <c r="F14" i="18"/>
  <c r="K13" i="18"/>
  <c r="J13" i="18"/>
  <c r="I13" i="18"/>
  <c r="H13" i="18"/>
  <c r="G13" i="18"/>
  <c r="F13" i="18"/>
  <c r="K12" i="18"/>
  <c r="J12" i="18"/>
  <c r="I12" i="18"/>
  <c r="H12" i="18"/>
  <c r="G12" i="18"/>
  <c r="F12" i="18"/>
  <c r="K11" i="18"/>
  <c r="J11" i="18"/>
  <c r="I11" i="18"/>
  <c r="H11" i="18"/>
  <c r="G11" i="18"/>
  <c r="F11" i="18"/>
  <c r="K10" i="18"/>
  <c r="J10" i="18"/>
  <c r="I10" i="18"/>
  <c r="H10" i="18"/>
  <c r="G10" i="18"/>
  <c r="F10" i="18"/>
  <c r="K9" i="18"/>
  <c r="J9" i="18"/>
  <c r="I9" i="18"/>
  <c r="H9" i="18"/>
  <c r="G9" i="18"/>
  <c r="F9" i="18"/>
  <c r="K8" i="18"/>
  <c r="J8" i="18"/>
  <c r="I8" i="18"/>
  <c r="H8" i="18"/>
  <c r="G8" i="18"/>
  <c r="F8" i="18"/>
  <c r="K7" i="18"/>
  <c r="J7" i="18"/>
  <c r="I7" i="18"/>
  <c r="H7" i="18"/>
  <c r="G7" i="18"/>
  <c r="F7" i="18"/>
  <c r="K6" i="18"/>
  <c r="I6" i="18"/>
  <c r="J6" i="18"/>
  <c r="H6" i="18"/>
  <c r="G6" i="18"/>
  <c r="F6" i="18"/>
  <c r="E120" i="15"/>
  <c r="E119" i="15"/>
  <c r="E118" i="15"/>
  <c r="E117" i="15"/>
  <c r="E116" i="15"/>
  <c r="E115" i="15"/>
  <c r="E114" i="15"/>
  <c r="E113" i="15"/>
  <c r="E112" i="15"/>
  <c r="E111" i="15"/>
  <c r="G108" i="15"/>
  <c r="F108" i="15"/>
  <c r="E108" i="15"/>
  <c r="G107" i="15"/>
  <c r="F107" i="15"/>
  <c r="E107" i="15"/>
  <c r="G106" i="15"/>
  <c r="F106" i="15"/>
  <c r="E106" i="15"/>
  <c r="G105" i="15"/>
  <c r="F105" i="15"/>
  <c r="E105" i="15"/>
  <c r="G104" i="15"/>
  <c r="F104" i="15"/>
  <c r="E104" i="15"/>
  <c r="G103" i="15"/>
  <c r="E103" i="15"/>
  <c r="G102" i="15"/>
  <c r="F102" i="15"/>
  <c r="E102" i="15"/>
  <c r="G101" i="15"/>
  <c r="E101" i="15"/>
  <c r="G100" i="15"/>
  <c r="F100" i="15"/>
  <c r="E100" i="15"/>
  <c r="G99" i="15"/>
  <c r="E99" i="15"/>
  <c r="G98" i="15"/>
  <c r="E98" i="15"/>
  <c r="G97" i="15"/>
  <c r="F97" i="15"/>
  <c r="E97" i="15"/>
  <c r="G96" i="15"/>
  <c r="E96" i="15"/>
  <c r="G95" i="15"/>
  <c r="F95" i="15"/>
  <c r="E95" i="15"/>
  <c r="G94" i="15"/>
  <c r="F94" i="15"/>
  <c r="E94" i="15"/>
  <c r="G93" i="15"/>
  <c r="F93" i="15"/>
  <c r="E93" i="15"/>
  <c r="G92" i="15"/>
  <c r="F92" i="15"/>
  <c r="E92" i="15"/>
  <c r="G91" i="15"/>
  <c r="F91" i="15"/>
  <c r="E91" i="15"/>
  <c r="G90" i="15"/>
  <c r="F90" i="15"/>
  <c r="E90" i="15"/>
  <c r="G89" i="15"/>
  <c r="F89" i="15"/>
  <c r="E89" i="15"/>
  <c r="G88" i="15"/>
  <c r="F88" i="15"/>
  <c r="E88" i="15"/>
  <c r="G87" i="15"/>
  <c r="F87" i="15"/>
  <c r="E87" i="15"/>
  <c r="G86" i="15"/>
  <c r="F86" i="15"/>
  <c r="E86" i="15"/>
  <c r="G85" i="15"/>
  <c r="F85" i="15"/>
  <c r="E85" i="15"/>
  <c r="G84" i="15"/>
  <c r="F84" i="15"/>
  <c r="E84" i="15"/>
  <c r="G83" i="15"/>
  <c r="F83" i="15"/>
  <c r="E83" i="15"/>
  <c r="G82" i="15"/>
  <c r="F82" i="15"/>
  <c r="E82" i="15"/>
  <c r="G81" i="15"/>
  <c r="E81" i="15"/>
  <c r="G80" i="15"/>
  <c r="F80" i="15"/>
  <c r="E80" i="15"/>
  <c r="G79" i="15"/>
  <c r="E79" i="15"/>
  <c r="G78" i="15"/>
  <c r="E78" i="15"/>
  <c r="G77" i="15"/>
  <c r="F77" i="15"/>
  <c r="E77" i="15"/>
  <c r="G76" i="15"/>
  <c r="F76" i="15"/>
  <c r="E76" i="15"/>
  <c r="G75" i="15"/>
  <c r="F75" i="15"/>
  <c r="E75" i="15"/>
  <c r="G74" i="15"/>
  <c r="F74" i="15"/>
  <c r="E74" i="15"/>
  <c r="G73" i="15"/>
  <c r="F73" i="15"/>
  <c r="E73" i="15"/>
  <c r="G72" i="15"/>
  <c r="E72" i="15"/>
  <c r="G71" i="15"/>
  <c r="F71" i="15"/>
  <c r="E71" i="15"/>
  <c r="G70" i="15"/>
  <c r="F70" i="15"/>
  <c r="E70" i="15"/>
  <c r="G69" i="15"/>
  <c r="F69" i="15"/>
  <c r="E69" i="15"/>
  <c r="G68" i="15"/>
  <c r="F68" i="15"/>
  <c r="E68" i="15"/>
  <c r="G67" i="15"/>
  <c r="F67" i="15"/>
  <c r="E67" i="15"/>
  <c r="G66" i="15"/>
  <c r="F66" i="15"/>
  <c r="E66" i="15"/>
  <c r="G65" i="15"/>
  <c r="F65" i="15"/>
  <c r="E65" i="15"/>
  <c r="G64" i="15"/>
  <c r="F64" i="15"/>
  <c r="E64" i="15"/>
  <c r="G63" i="15"/>
  <c r="F63" i="15"/>
  <c r="E63" i="15"/>
  <c r="G62" i="15"/>
  <c r="F62" i="15"/>
  <c r="E62" i="15"/>
  <c r="G61" i="15"/>
  <c r="F61" i="15"/>
  <c r="E61" i="15"/>
  <c r="G60" i="15"/>
  <c r="F60" i="15"/>
  <c r="E60" i="15"/>
  <c r="G59" i="15"/>
  <c r="F59" i="15"/>
  <c r="E59" i="15"/>
  <c r="G57" i="15"/>
  <c r="F57" i="15"/>
  <c r="E57" i="15"/>
  <c r="G56" i="15"/>
  <c r="F56" i="15"/>
  <c r="E56" i="15"/>
  <c r="G55" i="15"/>
  <c r="F55" i="15"/>
  <c r="E55" i="15"/>
  <c r="G54" i="15"/>
  <c r="F54" i="15"/>
  <c r="E54" i="15"/>
  <c r="G53" i="15"/>
  <c r="F53" i="15"/>
  <c r="E53" i="15"/>
  <c r="G52" i="15"/>
  <c r="F52" i="15"/>
  <c r="E52" i="15"/>
  <c r="G51" i="15"/>
  <c r="E51" i="15"/>
  <c r="G50" i="15"/>
  <c r="F50" i="15"/>
  <c r="E50" i="15"/>
  <c r="G49" i="15"/>
  <c r="E49" i="15"/>
  <c r="G48" i="15"/>
  <c r="E48" i="15"/>
  <c r="G47" i="15"/>
  <c r="F47" i="15"/>
  <c r="E47" i="15"/>
  <c r="G46" i="15"/>
  <c r="F46" i="15"/>
  <c r="E46" i="15"/>
  <c r="G45" i="15"/>
  <c r="F45" i="15"/>
  <c r="E45" i="15"/>
  <c r="G44" i="15"/>
  <c r="E44" i="15"/>
  <c r="G43" i="15"/>
  <c r="E43" i="15"/>
  <c r="G42" i="15"/>
  <c r="E42" i="15"/>
  <c r="G41" i="15"/>
  <c r="E41" i="15"/>
  <c r="G40" i="15"/>
  <c r="E40" i="15"/>
  <c r="G39" i="15"/>
  <c r="E39" i="15"/>
  <c r="G38" i="15"/>
  <c r="E38" i="15"/>
  <c r="G37" i="15"/>
  <c r="E37" i="15"/>
  <c r="G36" i="15"/>
  <c r="F36" i="15"/>
  <c r="E36" i="15"/>
  <c r="G35" i="15"/>
  <c r="E35" i="15"/>
  <c r="G34" i="15"/>
  <c r="E34" i="15"/>
  <c r="G33" i="15"/>
  <c r="E33" i="15"/>
  <c r="G32" i="15"/>
  <c r="E32" i="15"/>
  <c r="G31" i="15"/>
  <c r="E31" i="15"/>
  <c r="G30" i="15"/>
  <c r="E30" i="15"/>
  <c r="G29" i="15"/>
  <c r="E29" i="15"/>
  <c r="G28" i="15"/>
  <c r="E28" i="15"/>
  <c r="G27" i="15"/>
  <c r="E27" i="15"/>
  <c r="G26" i="15"/>
  <c r="E26" i="15"/>
  <c r="G25" i="15"/>
  <c r="E25" i="15"/>
  <c r="G24" i="15"/>
  <c r="E24" i="15"/>
  <c r="G23" i="15"/>
  <c r="E23" i="15"/>
  <c r="G22" i="15"/>
  <c r="E22" i="15"/>
  <c r="G21" i="15"/>
  <c r="E21" i="15"/>
  <c r="G20" i="15"/>
  <c r="E20" i="15"/>
  <c r="G19" i="15"/>
  <c r="E19" i="15"/>
  <c r="G18" i="15"/>
  <c r="F18" i="15"/>
  <c r="E18" i="15"/>
  <c r="G17" i="15"/>
  <c r="E17" i="15"/>
  <c r="G16" i="15"/>
  <c r="E16" i="15"/>
  <c r="C109" i="18"/>
  <c r="C108" i="18"/>
  <c r="C107" i="18"/>
  <c r="C106" i="18"/>
  <c r="C105" i="18"/>
  <c r="C104" i="18"/>
  <c r="C103" i="18"/>
  <c r="C102" i="18"/>
  <c r="C101" i="18"/>
  <c r="C100" i="18"/>
  <c r="E99" i="18"/>
  <c r="D99" i="18"/>
  <c r="C99" i="18"/>
  <c r="E98" i="18"/>
  <c r="D98" i="18"/>
  <c r="C98" i="18"/>
  <c r="E97" i="18"/>
  <c r="D97" i="18"/>
  <c r="C97" i="18"/>
  <c r="E96" i="18"/>
  <c r="D96" i="18"/>
  <c r="C96" i="18"/>
  <c r="E95" i="18"/>
  <c r="D95" i="18"/>
  <c r="C95" i="18"/>
  <c r="E94" i="18"/>
  <c r="D94" i="18"/>
  <c r="C94" i="18"/>
  <c r="E93" i="18"/>
  <c r="D93" i="18"/>
  <c r="C93" i="18"/>
  <c r="E92" i="18"/>
  <c r="D92" i="18"/>
  <c r="C92" i="18"/>
  <c r="E91" i="18"/>
  <c r="D91" i="18"/>
  <c r="C91" i="18"/>
  <c r="E90" i="18"/>
  <c r="D90" i="18"/>
  <c r="C90" i="18"/>
  <c r="E89" i="18"/>
  <c r="D89" i="18"/>
  <c r="C89" i="18"/>
  <c r="E88" i="18"/>
  <c r="D88" i="18"/>
  <c r="C88" i="18"/>
  <c r="E87" i="18"/>
  <c r="D87" i="18"/>
  <c r="C87" i="18"/>
  <c r="E86" i="18"/>
  <c r="D86" i="18"/>
  <c r="C86" i="18"/>
  <c r="E85" i="18"/>
  <c r="D85" i="18"/>
  <c r="C85" i="18"/>
  <c r="E84" i="18"/>
  <c r="D84" i="18"/>
  <c r="C84" i="18"/>
  <c r="E83" i="18"/>
  <c r="D83" i="18"/>
  <c r="C83" i="18"/>
  <c r="E82" i="18"/>
  <c r="D82" i="18"/>
  <c r="C82" i="18"/>
  <c r="E81" i="18"/>
  <c r="D81" i="18"/>
  <c r="C81" i="18"/>
  <c r="E80" i="18"/>
  <c r="D80" i="18"/>
  <c r="C80" i="18"/>
  <c r="E79" i="18"/>
  <c r="D79" i="18"/>
  <c r="C79" i="18"/>
  <c r="E78" i="18"/>
  <c r="D78" i="18"/>
  <c r="C78" i="18"/>
  <c r="E77" i="18"/>
  <c r="D77" i="18"/>
  <c r="C77" i="18"/>
  <c r="E76" i="18"/>
  <c r="D76" i="18"/>
  <c r="C76" i="18"/>
  <c r="E75" i="18"/>
  <c r="D75" i="18"/>
  <c r="C75" i="18"/>
  <c r="E74" i="18"/>
  <c r="D74" i="18"/>
  <c r="C74" i="18"/>
  <c r="E73" i="18"/>
  <c r="D73" i="18"/>
  <c r="C73" i="18"/>
  <c r="E72" i="18"/>
  <c r="D72" i="18"/>
  <c r="C72" i="18"/>
  <c r="E71" i="18"/>
  <c r="D71" i="18"/>
  <c r="C71" i="18"/>
  <c r="E70" i="18"/>
  <c r="D70" i="18"/>
  <c r="C70" i="18"/>
  <c r="E69" i="18"/>
  <c r="D69" i="18"/>
  <c r="C69" i="18"/>
  <c r="E68" i="18"/>
  <c r="D68" i="18"/>
  <c r="C68" i="18"/>
  <c r="E67" i="18"/>
  <c r="D67" i="18"/>
  <c r="C67" i="18"/>
  <c r="E66" i="18"/>
  <c r="D66" i="18"/>
  <c r="C66" i="18"/>
  <c r="E65" i="18"/>
  <c r="D65" i="18"/>
  <c r="C65" i="18"/>
  <c r="E64" i="18"/>
  <c r="D64" i="18"/>
  <c r="C64" i="18"/>
  <c r="E63" i="18"/>
  <c r="D63" i="18"/>
  <c r="C63" i="18"/>
  <c r="E62" i="18"/>
  <c r="D62" i="18"/>
  <c r="C62" i="18"/>
  <c r="E61" i="18"/>
  <c r="D61" i="18"/>
  <c r="C61" i="18"/>
  <c r="E60" i="18"/>
  <c r="D60" i="18"/>
  <c r="C60" i="18"/>
  <c r="E59" i="18"/>
  <c r="D59" i="18"/>
  <c r="C59" i="18"/>
  <c r="E58" i="18"/>
  <c r="D58" i="18"/>
  <c r="C58" i="18"/>
  <c r="E57" i="18"/>
  <c r="D57" i="18"/>
  <c r="C57" i="18"/>
  <c r="E56" i="18"/>
  <c r="D56" i="18"/>
  <c r="C56" i="18"/>
  <c r="E55" i="18"/>
  <c r="D55" i="18"/>
  <c r="C55" i="18"/>
  <c r="E54" i="18"/>
  <c r="D54" i="18"/>
  <c r="C54" i="18"/>
  <c r="E53" i="18"/>
  <c r="D53" i="18"/>
  <c r="C53" i="18"/>
  <c r="E52" i="18"/>
  <c r="D52" i="18"/>
  <c r="C52" i="18"/>
  <c r="E51" i="18"/>
  <c r="D51" i="18"/>
  <c r="C51" i="18"/>
  <c r="E50" i="18"/>
  <c r="D50" i="18"/>
  <c r="C50" i="18"/>
  <c r="E49" i="18"/>
  <c r="D49" i="18"/>
  <c r="C49" i="18"/>
  <c r="E48" i="18"/>
  <c r="D48" i="18"/>
  <c r="C48" i="18"/>
  <c r="E47" i="18"/>
  <c r="D47" i="18"/>
  <c r="C47" i="18"/>
  <c r="E46" i="18"/>
  <c r="D46" i="18"/>
  <c r="C46" i="18"/>
  <c r="E45" i="18"/>
  <c r="D45" i="18"/>
  <c r="C45" i="18"/>
  <c r="E44" i="18"/>
  <c r="D44" i="18"/>
  <c r="C44" i="18"/>
  <c r="E43" i="18"/>
  <c r="D43" i="18"/>
  <c r="C43" i="18"/>
  <c r="E42" i="18"/>
  <c r="D42" i="18"/>
  <c r="C42" i="18"/>
  <c r="E41" i="18"/>
  <c r="D41" i="18"/>
  <c r="C41" i="18"/>
  <c r="E40" i="18"/>
  <c r="D40" i="18"/>
  <c r="C40" i="18"/>
  <c r="E39" i="18"/>
  <c r="D39" i="18"/>
  <c r="C39" i="18"/>
  <c r="E38" i="18"/>
  <c r="D38" i="18"/>
  <c r="C38" i="18"/>
  <c r="E37" i="18"/>
  <c r="D37" i="18"/>
  <c r="C37" i="18"/>
  <c r="E36" i="18"/>
  <c r="D36" i="18"/>
  <c r="C36" i="18"/>
  <c r="E35" i="18"/>
  <c r="D35" i="18"/>
  <c r="C35" i="18"/>
  <c r="E34" i="18"/>
  <c r="D34" i="18"/>
  <c r="C34" i="18"/>
  <c r="E33" i="18"/>
  <c r="D33" i="18"/>
  <c r="C33" i="18"/>
  <c r="E32" i="18"/>
  <c r="D32" i="18"/>
  <c r="C32" i="18"/>
  <c r="E31" i="18"/>
  <c r="D31" i="18"/>
  <c r="C31" i="18"/>
  <c r="E30" i="18"/>
  <c r="D30" i="18"/>
  <c r="C30" i="18"/>
  <c r="E29" i="18"/>
  <c r="D29" i="18"/>
  <c r="C29" i="18"/>
  <c r="E28" i="18"/>
  <c r="D28" i="18"/>
  <c r="C28" i="18"/>
  <c r="E27" i="18"/>
  <c r="D27" i="18"/>
  <c r="C27" i="18"/>
  <c r="E26" i="18"/>
  <c r="D26" i="18"/>
  <c r="C26" i="18"/>
  <c r="E25" i="18"/>
  <c r="D25" i="18"/>
  <c r="C25" i="18"/>
  <c r="E24" i="18"/>
  <c r="D24" i="18"/>
  <c r="C24" i="18"/>
  <c r="E23" i="18"/>
  <c r="D23" i="18"/>
  <c r="C23" i="18"/>
  <c r="E22" i="18"/>
  <c r="D22" i="18"/>
  <c r="C22" i="18"/>
  <c r="E21" i="18"/>
  <c r="D21" i="18"/>
  <c r="C21" i="18"/>
  <c r="E20" i="18"/>
  <c r="D20" i="18"/>
  <c r="C20" i="18"/>
  <c r="E19" i="18"/>
  <c r="D19" i="18"/>
  <c r="C19" i="18"/>
  <c r="E18" i="18"/>
  <c r="D18" i="18"/>
  <c r="C18" i="18"/>
  <c r="E17" i="18"/>
  <c r="D17" i="18"/>
  <c r="C17" i="18"/>
  <c r="E16" i="18"/>
  <c r="D16" i="18"/>
  <c r="C16" i="18"/>
  <c r="E15" i="18"/>
  <c r="D15" i="18"/>
  <c r="C15" i="18"/>
  <c r="E14" i="18"/>
  <c r="D14" i="18"/>
  <c r="C14" i="18"/>
  <c r="E13" i="18"/>
  <c r="D13" i="18"/>
  <c r="C13" i="18"/>
  <c r="E12" i="18"/>
  <c r="D12" i="18"/>
  <c r="C12" i="18"/>
  <c r="E11" i="18"/>
  <c r="D11" i="18"/>
  <c r="C11" i="18"/>
  <c r="E10" i="18"/>
  <c r="D10" i="18"/>
  <c r="C10" i="18"/>
  <c r="E9" i="18"/>
  <c r="D9" i="18"/>
  <c r="C9" i="18"/>
  <c r="E8" i="18"/>
  <c r="D8" i="18"/>
  <c r="C8" i="18"/>
  <c r="E7" i="18"/>
  <c r="D7" i="18"/>
  <c r="C7" i="18"/>
  <c r="E6" i="18"/>
  <c r="C6" i="18"/>
  <c r="D6" i="18" s="1"/>
  <c r="D92" i="16"/>
  <c r="D91" i="16"/>
  <c r="D90" i="16"/>
  <c r="D89" i="16"/>
  <c r="D88" i="16"/>
  <c r="D87" i="16"/>
  <c r="D86" i="16"/>
  <c r="D85" i="16"/>
  <c r="D84" i="16"/>
  <c r="D83" i="16"/>
  <c r="D82" i="16"/>
  <c r="B16" i="15"/>
  <c r="C16" i="15" s="1"/>
  <c r="B17" i="15"/>
  <c r="B120" i="15"/>
  <c r="B119" i="15"/>
  <c r="B118" i="15"/>
  <c r="B117" i="15"/>
  <c r="B116" i="15"/>
  <c r="B115" i="15"/>
  <c r="B114" i="15"/>
  <c r="B113" i="15"/>
  <c r="B111"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J108" i="15"/>
  <c r="J107" i="15"/>
  <c r="J106" i="15"/>
  <c r="J105" i="15"/>
  <c r="J104" i="15"/>
  <c r="I108" i="15"/>
  <c r="I107" i="15"/>
  <c r="I106" i="15"/>
  <c r="I105" i="15"/>
  <c r="I104" i="15"/>
  <c r="J75" i="15"/>
  <c r="J74" i="15"/>
  <c r="I74" i="15"/>
  <c r="I102" i="15"/>
  <c r="I100" i="15"/>
  <c r="I75" i="15"/>
  <c r="G41" i="16"/>
  <c r="F41" i="16"/>
  <c r="G40" i="16"/>
  <c r="F40" i="16"/>
  <c r="G39" i="16"/>
  <c r="F39" i="16"/>
  <c r="G38" i="16"/>
  <c r="F38" i="16"/>
  <c r="G37" i="16"/>
  <c r="F37" i="16"/>
  <c r="F33" i="16"/>
  <c r="F32" i="16"/>
  <c r="G28" i="16"/>
  <c r="F28" i="16"/>
  <c r="G26" i="16"/>
  <c r="F26" i="16"/>
  <c r="B152" i="16"/>
  <c r="B151" i="16"/>
  <c r="B150" i="16"/>
  <c r="B149" i="16"/>
  <c r="B148" i="16"/>
  <c r="B147" i="16"/>
  <c r="B146" i="16"/>
  <c r="B145" i="16"/>
  <c r="B144" i="16"/>
  <c r="B143" i="16"/>
  <c r="D136" i="16"/>
  <c r="C136" i="16"/>
  <c r="B136" i="16"/>
  <c r="D135" i="16"/>
  <c r="C135" i="16"/>
  <c r="B135" i="16"/>
  <c r="D134" i="16"/>
  <c r="C134" i="16"/>
  <c r="B134" i="16"/>
  <c r="D133" i="16"/>
  <c r="C133" i="16"/>
  <c r="B133" i="16"/>
  <c r="D132" i="16"/>
  <c r="C132" i="16"/>
  <c r="B132" i="16"/>
  <c r="D131" i="16"/>
  <c r="C131" i="16"/>
  <c r="B131" i="16"/>
  <c r="D130" i="16"/>
  <c r="C130" i="16"/>
  <c r="B130" i="16"/>
  <c r="D129" i="16"/>
  <c r="C129" i="16"/>
  <c r="B129" i="16"/>
  <c r="D128" i="16"/>
  <c r="C128" i="16"/>
  <c r="B128" i="16"/>
  <c r="D127" i="16"/>
  <c r="C127" i="16"/>
  <c r="B127" i="16"/>
  <c r="D126" i="16"/>
  <c r="C126" i="16"/>
  <c r="B126" i="16"/>
  <c r="D125" i="16"/>
  <c r="C125" i="16"/>
  <c r="B125" i="16"/>
  <c r="D119" i="16"/>
  <c r="C119" i="16"/>
  <c r="B119" i="16"/>
  <c r="D118" i="16"/>
  <c r="C118" i="16"/>
  <c r="B118" i="16"/>
  <c r="D117" i="16"/>
  <c r="C117" i="16"/>
  <c r="B117" i="16"/>
  <c r="D116" i="16"/>
  <c r="C116" i="16"/>
  <c r="B116" i="16"/>
  <c r="D115" i="16"/>
  <c r="C115" i="16"/>
  <c r="B115" i="16"/>
  <c r="D114" i="16"/>
  <c r="C114" i="16"/>
  <c r="B114" i="16"/>
  <c r="D113" i="16"/>
  <c r="C113" i="16"/>
  <c r="B113" i="16"/>
  <c r="D112" i="16"/>
  <c r="C112" i="16"/>
  <c r="B112" i="16"/>
  <c r="D111" i="16"/>
  <c r="C111" i="16"/>
  <c r="B111" i="16"/>
  <c r="D110" i="16"/>
  <c r="C110" i="16"/>
  <c r="B110" i="16"/>
  <c r="D109" i="16"/>
  <c r="C109" i="16"/>
  <c r="B109" i="16"/>
  <c r="D108" i="16"/>
  <c r="C108" i="16"/>
  <c r="B108" i="16"/>
  <c r="D107" i="16"/>
  <c r="C107" i="16"/>
  <c r="B107" i="16"/>
  <c r="D106" i="16"/>
  <c r="C106" i="16"/>
  <c r="B106" i="16"/>
  <c r="D105" i="16"/>
  <c r="C105" i="16"/>
  <c r="B105" i="16"/>
  <c r="D104" i="16"/>
  <c r="C104" i="16"/>
  <c r="B104" i="16"/>
  <c r="D103" i="16"/>
  <c r="C103" i="16"/>
  <c r="B103" i="16"/>
  <c r="D102" i="16"/>
  <c r="C102" i="16"/>
  <c r="B102" i="16"/>
  <c r="D101" i="16"/>
  <c r="C101" i="16"/>
  <c r="B101" i="16"/>
  <c r="C92" i="16"/>
  <c r="B92" i="16"/>
  <c r="C91" i="16"/>
  <c r="B91" i="16"/>
  <c r="C90" i="16"/>
  <c r="B90" i="16"/>
  <c r="C89" i="16"/>
  <c r="B89" i="16"/>
  <c r="C88" i="16"/>
  <c r="B88" i="16"/>
  <c r="C87" i="16"/>
  <c r="B87" i="16"/>
  <c r="C86" i="16"/>
  <c r="B86" i="16"/>
  <c r="C85" i="16"/>
  <c r="B85" i="16"/>
  <c r="C84" i="16"/>
  <c r="B84" i="16"/>
  <c r="C83" i="16"/>
  <c r="B83" i="16"/>
  <c r="C82" i="16"/>
  <c r="B82" i="16"/>
  <c r="D72" i="16"/>
  <c r="C72" i="16"/>
  <c r="B72" i="16"/>
  <c r="D71" i="16"/>
  <c r="C71" i="16"/>
  <c r="B71" i="16"/>
  <c r="D70" i="16"/>
  <c r="C70" i="16"/>
  <c r="B70" i="16"/>
  <c r="D69" i="16"/>
  <c r="C69" i="16"/>
  <c r="B69" i="16"/>
  <c r="D68" i="16"/>
  <c r="C68" i="16"/>
  <c r="B68" i="16"/>
  <c r="D67" i="16"/>
  <c r="C67" i="16"/>
  <c r="B67" i="16"/>
  <c r="D66" i="16"/>
  <c r="C66" i="16"/>
  <c r="B66" i="16"/>
  <c r="D65" i="16"/>
  <c r="C65" i="16"/>
  <c r="B65" i="16"/>
  <c r="D64" i="16"/>
  <c r="C64" i="16"/>
  <c r="B64" i="16"/>
  <c r="D63" i="16"/>
  <c r="C63" i="16"/>
  <c r="B63" i="16"/>
  <c r="D62" i="16"/>
  <c r="C62" i="16"/>
  <c r="B62" i="16"/>
  <c r="D61" i="16"/>
  <c r="C61" i="16"/>
  <c r="B61" i="16"/>
  <c r="D60" i="16"/>
  <c r="C60" i="16"/>
  <c r="B60" i="16"/>
  <c r="D59" i="16"/>
  <c r="C59" i="16"/>
  <c r="B59" i="16"/>
  <c r="D58" i="16"/>
  <c r="C58" i="16"/>
  <c r="B58" i="16"/>
  <c r="D57" i="16"/>
  <c r="C57" i="16"/>
  <c r="B57" i="16"/>
  <c r="D56" i="16"/>
  <c r="C56" i="16"/>
  <c r="B56" i="16"/>
  <c r="D55" i="16"/>
  <c r="C55" i="16"/>
  <c r="B55" i="16"/>
  <c r="D54" i="16"/>
  <c r="C54" i="16"/>
  <c r="B54" i="16"/>
  <c r="D53" i="16"/>
  <c r="C53" i="16"/>
  <c r="B53" i="16"/>
  <c r="D52" i="16"/>
  <c r="C52" i="16"/>
  <c r="B52" i="16"/>
  <c r="D51" i="16"/>
  <c r="C51" i="16"/>
  <c r="B51" i="16"/>
  <c r="D50" i="16"/>
  <c r="C50" i="16"/>
  <c r="B50" i="16"/>
  <c r="D49"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D40" i="16"/>
  <c r="C40" i="16"/>
  <c r="B40" i="16"/>
  <c r="D39" i="16"/>
  <c r="C39" i="16"/>
  <c r="B39" i="16"/>
  <c r="D38" i="16"/>
  <c r="C38" i="16"/>
  <c r="B38" i="16"/>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D25" i="16"/>
  <c r="C25" i="16"/>
  <c r="B25" i="16"/>
  <c r="D24" i="16"/>
  <c r="C24" i="16"/>
  <c r="B24" i="16"/>
  <c r="D23" i="16"/>
  <c r="C23" i="16"/>
  <c r="B23" i="16"/>
  <c r="G21" i="16"/>
  <c r="F21" i="16"/>
  <c r="D21" i="16"/>
  <c r="C21" i="16"/>
  <c r="B21" i="16"/>
  <c r="B22" i="16"/>
  <c r="C22" i="16"/>
  <c r="D22" i="16"/>
  <c r="C140" i="16"/>
  <c r="C139" i="16"/>
  <c r="C80" i="15" l="1"/>
  <c r="C18" i="15"/>
  <c r="D35" i="15"/>
  <c r="C50" i="15"/>
  <c r="C103" i="15" l="1"/>
  <c r="C82" i="15"/>
  <c r="C81" i="15"/>
  <c r="C79" i="15"/>
  <c r="C78" i="15"/>
  <c r="C77" i="15"/>
  <c r="C76" i="15"/>
  <c r="C96" i="15"/>
  <c r="C95" i="15"/>
  <c r="C17" i="15"/>
  <c r="C20" i="15"/>
  <c r="C70" i="15"/>
  <c r="C69" i="15"/>
  <c r="C68" i="15"/>
  <c r="C67" i="15"/>
  <c r="C66" i="15"/>
  <c r="C65" i="15"/>
  <c r="C64" i="15"/>
  <c r="C63" i="15"/>
  <c r="C62" i="15"/>
  <c r="C61" i="15"/>
  <c r="C60" i="15"/>
  <c r="C59" i="15"/>
  <c r="C57" i="15"/>
  <c r="C56" i="15"/>
  <c r="C55" i="15"/>
  <c r="C54" i="15"/>
  <c r="C53" i="15"/>
  <c r="C93" i="15"/>
  <c r="C89" i="15"/>
  <c r="C88" i="15"/>
  <c r="C86" i="15"/>
  <c r="C91" i="15"/>
  <c r="C92" i="15"/>
  <c r="C87" i="15"/>
  <c r="C85" i="15"/>
  <c r="C90" i="15"/>
  <c r="C84" i="15"/>
  <c r="C83" i="15"/>
  <c r="C73" i="15"/>
  <c r="C71" i="15"/>
  <c r="C49" i="15"/>
  <c r="C48" i="15"/>
  <c r="C47" i="15"/>
  <c r="C46" i="15"/>
  <c r="C45" i="15"/>
  <c r="C44" i="15"/>
  <c r="C43" i="15"/>
  <c r="C40" i="15"/>
  <c r="C39" i="15"/>
  <c r="C38" i="15"/>
  <c r="C37" i="15"/>
  <c r="C36" i="15"/>
  <c r="C35" i="15"/>
  <c r="C34" i="15"/>
  <c r="C33" i="15"/>
  <c r="C32" i="15"/>
  <c r="C31" i="15"/>
  <c r="C30" i="15"/>
  <c r="C29" i="15"/>
  <c r="C28" i="15"/>
  <c r="C27" i="15"/>
  <c r="C26" i="15"/>
  <c r="C25" i="15"/>
  <c r="C24" i="15"/>
  <c r="C42" i="15"/>
  <c r="C41" i="15"/>
  <c r="C23" i="15"/>
  <c r="C22" i="15"/>
  <c r="C21" i="15"/>
  <c r="C108" i="15"/>
  <c r="C107" i="15"/>
  <c r="C106" i="15"/>
  <c r="C105" i="15"/>
  <c r="C104" i="15"/>
  <c r="C94" i="15"/>
  <c r="C99" i="15"/>
  <c r="C97" i="15"/>
  <c r="C100" i="15"/>
  <c r="C102" i="15"/>
  <c r="C101" i="15"/>
  <c r="C52" i="15"/>
  <c r="C72" i="15"/>
  <c r="C75" i="15"/>
  <c r="C19" i="15"/>
  <c r="C74" i="15"/>
  <c r="C51" i="15"/>
  <c r="C98" i="15"/>
  <c r="D98" i="15"/>
  <c r="D103" i="15"/>
  <c r="D82" i="15"/>
  <c r="D81" i="15"/>
  <c r="D80" i="15"/>
  <c r="D79" i="15"/>
  <c r="D78" i="15"/>
  <c r="D77" i="15"/>
  <c r="D76" i="15"/>
  <c r="D96" i="15"/>
  <c r="D95" i="15"/>
  <c r="D17" i="15"/>
  <c r="D20" i="15"/>
  <c r="D70" i="15"/>
  <c r="D69" i="15"/>
  <c r="D68" i="15"/>
  <c r="D67" i="15"/>
  <c r="D66" i="15"/>
  <c r="D65" i="15"/>
  <c r="D64" i="15"/>
  <c r="D63" i="15"/>
  <c r="D62" i="15"/>
  <c r="D61" i="15"/>
  <c r="D60" i="15"/>
  <c r="D59" i="15"/>
  <c r="D57" i="15"/>
  <c r="D56" i="15"/>
  <c r="D55" i="15"/>
  <c r="D54" i="15"/>
  <c r="D53" i="15"/>
  <c r="D93" i="15"/>
  <c r="D89" i="15"/>
  <c r="D88" i="15"/>
  <c r="D86" i="15"/>
  <c r="D91" i="15"/>
  <c r="D92" i="15"/>
  <c r="D87" i="15"/>
  <c r="D85" i="15"/>
  <c r="D90" i="15"/>
  <c r="D84" i="15"/>
  <c r="D83" i="15"/>
  <c r="D73" i="15"/>
  <c r="D71" i="15"/>
  <c r="D48" i="15"/>
  <c r="D47" i="15"/>
  <c r="D46" i="15"/>
  <c r="D45" i="15"/>
  <c r="D44" i="15"/>
  <c r="D43" i="15"/>
  <c r="D40" i="15"/>
  <c r="D39" i="15"/>
  <c r="D38" i="15"/>
  <c r="D37" i="15"/>
  <c r="D36" i="15"/>
  <c r="D34" i="15"/>
  <c r="D33" i="15"/>
  <c r="D32" i="15"/>
  <c r="D31" i="15"/>
  <c r="D30" i="15"/>
  <c r="D29" i="15"/>
  <c r="D28" i="15"/>
  <c r="D27" i="15"/>
  <c r="D26" i="15"/>
  <c r="D25" i="15"/>
  <c r="D24" i="15"/>
  <c r="D42" i="15"/>
  <c r="D41" i="15"/>
  <c r="D23" i="15"/>
  <c r="D22" i="15"/>
  <c r="D21" i="15"/>
  <c r="D108" i="15"/>
  <c r="D107" i="15"/>
  <c r="D106" i="15"/>
  <c r="D105" i="15"/>
  <c r="D104" i="15"/>
  <c r="D94" i="15"/>
  <c r="D99" i="15"/>
  <c r="D97" i="15"/>
  <c r="D100" i="15"/>
  <c r="D102" i="15"/>
  <c r="D101" i="15"/>
  <c r="D52" i="15"/>
  <c r="D72" i="15"/>
  <c r="D75" i="15"/>
  <c r="D19" i="15"/>
  <c r="D74" i="15"/>
  <c r="D51" i="15"/>
  <c r="D50" i="15"/>
  <c r="D18" i="15"/>
  <c r="D16" i="15"/>
</calcChain>
</file>

<file path=xl/sharedStrings.xml><?xml version="1.0" encoding="utf-8"?>
<sst xmlns="http://schemas.openxmlformats.org/spreadsheetml/2006/main" count="1290" uniqueCount="428">
  <si>
    <t>Bureau/Reporting Entity:</t>
  </si>
  <si>
    <t>OFM Bureau Liaison:</t>
  </si>
  <si>
    <t>Date of OFM Review:</t>
  </si>
  <si>
    <t>Date of Most Recent Update:</t>
  </si>
  <si>
    <t>On-Top Adjusting Journal Entries (AJE) Summary</t>
  </si>
  <si>
    <t>HFM AJE No.</t>
  </si>
  <si>
    <t>Instructions to Bureau</t>
  </si>
  <si>
    <t>Example: Reclass prior period adjustment from 310700/570000 to 310800/570800, to reverse out appropriations used entries recorded in FYXX and FYXX.</t>
  </si>
  <si>
    <t>Please include this adjustment in your general ledger and ETB submissions for this quarter.</t>
  </si>
  <si>
    <t>Procedure</t>
  </si>
  <si>
    <t>Description</t>
  </si>
  <si>
    <t>Example</t>
  </si>
  <si>
    <t>Review Tie-Points report to ensure that Total Assets agrees to Total Liabilities and Net Position on BS</t>
  </si>
  <si>
    <t>XX/XX/XX:  ACTION REQUIRED:  difference noted  $5,700,000</t>
  </si>
  <si>
    <t>RPC</t>
  </si>
  <si>
    <t>ANB</t>
  </si>
  <si>
    <t>NPA</t>
  </si>
  <si>
    <t>IC</t>
  </si>
  <si>
    <t>IG</t>
  </si>
  <si>
    <t>TP</t>
  </si>
  <si>
    <t>FUND ADD/DEL</t>
  </si>
  <si>
    <t>TROR</t>
  </si>
  <si>
    <t>DATA ACT</t>
  </si>
  <si>
    <t>IA/TR</t>
  </si>
  <si>
    <t>GTAS</t>
  </si>
  <si>
    <t>FA</t>
  </si>
  <si>
    <t>GL</t>
  </si>
  <si>
    <t>APB</t>
  </si>
  <si>
    <t>UR</t>
  </si>
  <si>
    <t>AL</t>
  </si>
  <si>
    <t>SD</t>
  </si>
  <si>
    <t>ETB-P</t>
  </si>
  <si>
    <t>ETB-B</t>
  </si>
  <si>
    <t>PC</t>
  </si>
  <si>
    <t>SPL-1</t>
  </si>
  <si>
    <t>SPL-2</t>
  </si>
  <si>
    <t>BS</t>
  </si>
  <si>
    <t>NP-1</t>
  </si>
  <si>
    <t>NP-2</t>
  </si>
  <si>
    <t>AU</t>
  </si>
  <si>
    <t>BR</t>
  </si>
  <si>
    <t>SCA</t>
  </si>
  <si>
    <t>ICDIF</t>
  </si>
  <si>
    <t>IFC</t>
  </si>
  <si>
    <t>NCO-1</t>
  </si>
  <si>
    <t>OPM</t>
  </si>
  <si>
    <t>JF</t>
  </si>
  <si>
    <t>DOL</t>
  </si>
  <si>
    <t>NEA-1</t>
  </si>
  <si>
    <t>AF</t>
  </si>
  <si>
    <t>88F</t>
  </si>
  <si>
    <t>88N</t>
  </si>
  <si>
    <t>UB</t>
  </si>
  <si>
    <t>OB</t>
  </si>
  <si>
    <t>ACOI</t>
  </si>
  <si>
    <t>FBTSBR1</t>
  </si>
  <si>
    <t>FBTSBR2</t>
  </si>
  <si>
    <t>F999</t>
  </si>
  <si>
    <t>BAR-1</t>
  </si>
  <si>
    <t>BAR-2</t>
  </si>
  <si>
    <t>The BP Tie-point Book must be generated and saved to your bureau binder every quarter.</t>
  </si>
  <si>
    <t>Instructions:</t>
  </si>
  <si>
    <t>Not applicable for Q1 (Explanations are required for all quarters that are not operating under a Continuing Resolution (CR).  For quarters under a CR, OFM will review the BP tie-points and request explanations, as necessary.)</t>
  </si>
  <si>
    <t>Reports are included in the “BP Tie point Book” and are named the same as the procedures below.</t>
  </si>
  <si>
    <t>BPFBWT1</t>
  </si>
  <si>
    <t>BPFBWT2</t>
  </si>
  <si>
    <t>BPREC</t>
  </si>
  <si>
    <t>BPUDOPD</t>
  </si>
  <si>
    <t>BPPAY</t>
  </si>
  <si>
    <t>BPUFCO</t>
  </si>
  <si>
    <t>BPREV</t>
  </si>
  <si>
    <t>BPDO</t>
  </si>
  <si>
    <t>BPDIRDO</t>
  </si>
  <si>
    <t>BPAR</t>
  </si>
  <si>
    <t>BPTRANS</t>
  </si>
  <si>
    <t>HFM Footnotes</t>
  </si>
  <si>
    <t>Ensure submissions are complete and agree Hyperion footnote schedules to applicable financial statement line items</t>
  </si>
  <si>
    <t>FBT</t>
  </si>
  <si>
    <t>ACCT_REC</t>
  </si>
  <si>
    <t>MONETARY</t>
  </si>
  <si>
    <t>INVENTOR</t>
  </si>
  <si>
    <t>PPE</t>
  </si>
  <si>
    <t>PPE RECON</t>
  </si>
  <si>
    <t>OTHRASST</t>
  </si>
  <si>
    <t>NOENTITY</t>
  </si>
  <si>
    <t>DEBT</t>
  </si>
  <si>
    <t>CLEANUP</t>
  </si>
  <si>
    <t>AC_LEASE</t>
  </si>
  <si>
    <t>OP_LEASE</t>
  </si>
  <si>
    <t>INVEST</t>
  </si>
  <si>
    <t>LIABNTGL</t>
  </si>
  <si>
    <t>UDO</t>
  </si>
  <si>
    <t>BAR</t>
  </si>
  <si>
    <t>Manual Reviews</t>
  </si>
  <si>
    <t>FBWT</t>
  </si>
  <si>
    <t>NAF</t>
  </si>
  <si>
    <t>NEA-2</t>
  </si>
  <si>
    <t>BNP</t>
  </si>
  <si>
    <t>FTM</t>
  </si>
  <si>
    <t>MRSI</t>
  </si>
  <si>
    <t>PPA</t>
  </si>
  <si>
    <t>NPR</t>
  </si>
  <si>
    <t>LR</t>
  </si>
  <si>
    <t>AJE</t>
  </si>
  <si>
    <t>SAB</t>
  </si>
  <si>
    <t>Bureau Folder Review</t>
  </si>
  <si>
    <t>Review Comment</t>
  </si>
  <si>
    <t>Checklists—copies of (1) Review Procedures Checklist Part I, (2) Bureau Subsequent Review Checklist Part II, and (3) Bureau CFO Review Checklist Part III, all with signature/initials of appropriate staff.</t>
  </si>
  <si>
    <t xml:space="preserve">Report books from Hyperion Financial Management system (HFM) saved to bureau folder:  
QX Financial Statements Book (QTRXFSBOOK) 
Budgetary to Proprietary Tie-Points Book </t>
  </si>
  <si>
    <t xml:space="preserve">Current Bureau On-Top AJEs and Review Comments template:  
Includes listing of applicable HFM journal entries (AJEs) and recommended dispositions at top
Includes applicable review comments and summarized bureau responses  </t>
  </si>
  <si>
    <t>Reviewed by:</t>
  </si>
  <si>
    <t>Date:</t>
  </si>
  <si>
    <t>Threshold: $0 unless otherwise noted.</t>
  </si>
  <si>
    <t>XX/XX/XX:  difference corrected w/ Hyperion JE submitted to OFM.</t>
  </si>
  <si>
    <t>All bureau HFM adjusting journal entries (AJEs) have been saved to the bureau folder.</t>
  </si>
  <si>
    <t>GTAS vs. HFM comparison with bureau explanations saved to bureau folder.</t>
  </si>
  <si>
    <t>Quarterly questionnaire responses saved to bureau folder for (a) Significant Events/Transaction and (b) GAAP-compliance.</t>
  </si>
  <si>
    <t>Key bureau correspondence saved to bureau folder.</t>
  </si>
  <si>
    <t>Pertinent information saved to bureau folder (e.g., recurring issues).</t>
  </si>
  <si>
    <t>All other review comments</t>
  </si>
  <si>
    <t>Department of Commerce - Office of Financial Management</t>
  </si>
  <si>
    <t>(These procedures require you to look at reports outside of the quarterly report book.)</t>
  </si>
  <si>
    <t>On-Top Adjusting Journal Entries and Review Procedures</t>
  </si>
  <si>
    <t>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t>
  </si>
  <si>
    <t xml:space="preserve">Hyperion Intra-Commerce TSRs and manual Intra-Commerce TSR have been reviewed to ensure consistency and all explanations of differences provided to OFM. </t>
  </si>
  <si>
    <t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t>
  </si>
  <si>
    <t xml:space="preserve">Review reconciliation of Treasury Report on Receivables (TROR) submission to financial statements and review comments/explanations of differences. </t>
  </si>
  <si>
    <t>Bureau Only Procedure</t>
  </si>
  <si>
    <t>Review Tie-Points report to ensure that for each fund group, proprietary (all accounts except 400000 series) SGL accounts foot to zero.</t>
  </si>
  <si>
    <t xml:space="preserve">Review Split Accounts Validation report to ensure that BS Split SGL Accounts (supplemental data submission) agrees with applicable SGL accounts. </t>
  </si>
  <si>
    <t xml:space="preserve">Review Split Accounts Validation report to ensure that St of CNP Sheet Split SGL Accounts (supplemental data submission) agrees with applicable SGL accounts. </t>
  </si>
  <si>
    <t xml:space="preserve">Review Tie-Points report to ensure that Net Position-Cumulative Results of Operations on BS agrees with Ending Net Position-Cumulative Results of Operations on St of CNP. </t>
  </si>
  <si>
    <t xml:space="preserve">Review Tie-Points Report to ensure Total Budgetary Resources equals Total Status of Budgetary Resources on St of BR. </t>
  </si>
  <si>
    <t xml:space="preserve">Review Tie-Points report to ensure that Imputed Financing account 578000 by Trading Partner agrees with Imputed Costs account 673000 by Trading Partner (most bureaus will have an amount in these accounts). </t>
  </si>
  <si>
    <t xml:space="preserve">Review Tie-Points report to ensure that Net Cost of Operations on St of CNP and St of NC agree. </t>
  </si>
  <si>
    <t xml:space="preserve">Review OPM (Trading Partner 024) Confirmation Report to ensure that breakdown of SGL account 640000F Funded Benefit Expense entered into confirmation schedule agrees with balance of SGL 640000F. </t>
  </si>
  <si>
    <t xml:space="preserve">Account balances in SGL accounts 578000 Imputed Financing and 673000 Imputed Costs for Trading Partner 020 (Treasury) include Judgment Fund payments per memoranda e-mailed to bureaus. </t>
  </si>
  <si>
    <t xml:space="preserve">Review Tie-Points report to ensure that related memorandum accounts properly net to zero for purchase from federal entities. </t>
  </si>
  <si>
    <t xml:space="preserve">Review Tie-Points report to ensure that Unobligated Balance, Beginning of Period on St of BR agrees with aggregate of Unobligated Balance - Available and Unobligated Balance - Unavailable on prior year’s St of BR. </t>
  </si>
  <si>
    <t xml:space="preserve">Review Tie-Points report to ensure that Obligated Balance, Net, Beginning of Period on St of BR agrees with Obligated Balance, Net, End of Period on prior year’s St of BR. </t>
  </si>
  <si>
    <t>Using the report, verify that the total of amounts entered for non-entity assets on the NOENTITY form ties to the total of corresponding non-entity liabilities entered by account on the form (no statement match).</t>
  </si>
  <si>
    <t>Using the report, verify that the total of amounts entered on the CLEANUP form tie to the total from ETB line (NOAA, NIST).</t>
  </si>
  <si>
    <t>Using the report, verify that the total of amounts entered on the AC_LEASE form tie to the total from ETB line.</t>
  </si>
  <si>
    <t>Using the report, verify reasonableness by comparing rough amounts to prior quarters’ figures for operating leases.</t>
  </si>
  <si>
    <t xml:space="preserve">Review bureau 101000 and 109000 balances and verify that bureaus have assigned Trading Partner 099 General Fund for all their FBWT amounts. (May use TBSIMPLE3 report).  </t>
  </si>
  <si>
    <t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t>
  </si>
  <si>
    <t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t>
  </si>
  <si>
    <t xml:space="preserve">OFM to include information in AJE &amp; Review Comments Template regarding Hyperion on-top adjusting journal entries prepared by OFM (AJE # and Instructions to Bureau). </t>
  </si>
  <si>
    <t>N/A for Q1/Q2.</t>
  </si>
  <si>
    <t>Other</t>
  </si>
  <si>
    <t>Notate, in this row, any other issues identified throughout the review.</t>
  </si>
  <si>
    <t>Budgetary to Proprietary Tie-Points</t>
  </si>
  <si>
    <t>Report Name</t>
  </si>
  <si>
    <t>EX</t>
  </si>
  <si>
    <t>N/A</t>
  </si>
  <si>
    <t>Completed via the consolidated TROR Analysis.</t>
  </si>
  <si>
    <t>Analysis performed by CSC and OFIC.</t>
  </si>
  <si>
    <t>IGL_IG; IGER_IG; IGEX_IG; IGNP_IG; CFP_IGOV1</t>
  </si>
  <si>
    <t>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t>
  </si>
  <si>
    <t>Separate template to be provided by Bureau</t>
  </si>
  <si>
    <t>BPTRANS_NewFmt_byFund</t>
  </si>
  <si>
    <t>LIAB_BUR</t>
  </si>
  <si>
    <t>NONENT1</t>
  </si>
  <si>
    <t>CY SCNP and PY BS &amp; SCNP</t>
  </si>
  <si>
    <t>Footnote Text Matrix (separate template)</t>
  </si>
  <si>
    <t>Manual RSI (separate template)</t>
  </si>
  <si>
    <t>BS &amp; Loans Receivable Footnote Excel File</t>
  </si>
  <si>
    <t>OFM Comment</t>
  </si>
  <si>
    <t>Bureau Response</t>
  </si>
  <si>
    <t>Reviewed; exceptions noted are above threshold; see comment to the right</t>
  </si>
  <si>
    <t>Review Result</t>
  </si>
  <si>
    <t>Threshold for all tie-points in this section: $750K unless otherwise noted</t>
  </si>
  <si>
    <t xml:space="preserve">Use this sheet to make any procedure description updates as the rest of the tabs use formulas to pull the procedure descriptions from this tab. </t>
  </si>
  <si>
    <t>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t>
  </si>
  <si>
    <t>Reports within FS Book: BS_FA; SCNP_FLX; SNC Flux: SBR_FA_Realign. 
Separate report/book: QTR3&amp;4 Fluctuation Book (in HFM) &amp; bureau provided documents</t>
  </si>
  <si>
    <t>671000 BD</t>
  </si>
  <si>
    <t>Using the report, verify that the total of amounts entered on the PPE Recon agree to the Ending Balances of the Cost Column, the Accumulated Depreciation column, and the Net Book Value column to the same columns of the General PP&amp;E HFM footnote (PPE).</t>
  </si>
  <si>
    <t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t>
  </si>
  <si>
    <t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t>
  </si>
  <si>
    <t>ICTP</t>
  </si>
  <si>
    <t xml:space="preserve">Review TBSIMPLE3 and ensure that all intra-commerce transactions have been reported with both the bureau code and fund code. </t>
  </si>
  <si>
    <t>449000/
459000/
469000</t>
  </si>
  <si>
    <t>Instructions: Be sure to date any comments entered after initial review of bureau data (e.g., fluctuation analysis, GTAS vs HFM reconciliation, Intragovernmental Balances Review, etc.)</t>
  </si>
  <si>
    <t>FEDEMPLBEN</t>
  </si>
  <si>
    <t>Verify that the total amount on the report ties to the Federal Employee Benefits Payable line (Other than Intragovernmental) on the Balance Sheet.</t>
  </si>
  <si>
    <t>G099</t>
  </si>
  <si>
    <t>Completed via consolidated analysis (JF &amp; SS).</t>
  </si>
  <si>
    <t xml:space="preserve">Hyperion Intragovernmental TSRs and manual Intragovernmental Providing/Receiving TDR or Access TSR have been reviewed to ensure consistency and all explanations of differences provided to OFM (Intragov Checking). </t>
  </si>
  <si>
    <t>Completed via the consolidated Intra-Commerce Analysis (SF).</t>
  </si>
  <si>
    <t>Sort Order</t>
  </si>
  <si>
    <t>Control #</t>
  </si>
  <si>
    <r>
      <t xml:space="preserve">CFO and Review Procedures Checklists (I, II and III) have been reviewed and all necessary comments/explanations have been provided to OFM. 
The CFO Part III Checklist </t>
    </r>
    <r>
      <rPr>
        <u/>
        <sz val="11"/>
        <color theme="1"/>
        <rFont val="Times New Roman"/>
        <family val="1"/>
      </rPr>
      <t>must be signed by the bureau CFO</t>
    </r>
    <r>
      <rPr>
        <sz val="11"/>
        <color theme="1"/>
        <rFont val="Times New Roman"/>
        <family val="1"/>
      </rPr>
      <t xml:space="preserve">. If it is not signed by the bureau CFO, supporting documentation should be provided delegating the signature authority (i.e.: email regarding acting, etc). </t>
    </r>
  </si>
  <si>
    <r>
      <t xml:space="preserve">Anomaly report has been reviewed (e.g. credit balance in a normally debit balance account or financial statement line item or vice-versa) and all explanations of highlighted trial balance anomalies in the report have been provided to OFM.
</t>
    </r>
    <r>
      <rPr>
        <b/>
        <sz val="11"/>
        <color theme="1"/>
        <rFont val="Times New Roman"/>
        <family val="1"/>
      </rPr>
      <t xml:space="preserve">N/A for Q1.  </t>
    </r>
  </si>
  <si>
    <r>
      <t xml:space="preserve">Net Position Analyses (appropriated funds only) reports have been reviewed for differences and all explanations of differences provided to OFM. 
</t>
    </r>
    <r>
      <rPr>
        <b/>
        <sz val="11"/>
        <color theme="1"/>
        <rFont val="Times New Roman"/>
        <family val="1"/>
      </rPr>
      <t>Threshold: $500K
N/A for Q1/Q2.</t>
    </r>
  </si>
  <si>
    <r>
      <t xml:space="preserve">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t>
    </r>
    <r>
      <rPr>
        <b/>
        <sz val="11"/>
        <color rgb="FF181818"/>
        <rFont val="Times New Roman"/>
        <family val="1"/>
      </rPr>
      <t>N/A for Q1.</t>
    </r>
  </si>
  <si>
    <r>
      <t xml:space="preserve">Using the report, verify that the total of amounts entered on the FBT form tie to the total from ETB on the report and the </t>
    </r>
    <r>
      <rPr>
        <i/>
        <sz val="11"/>
        <color rgb="FF161617"/>
        <rFont val="Times New Roman"/>
        <family val="1"/>
      </rPr>
      <t>Fund Balance with Treasury</t>
    </r>
    <r>
      <rPr>
        <sz val="11"/>
        <color rgb="FF161617"/>
        <rFont val="Times New Roman"/>
        <family val="1"/>
      </rPr>
      <t xml:space="preserve"> line in the Assets (Intragov) section of the Balance Sheet.</t>
    </r>
  </si>
  <si>
    <r>
      <t xml:space="preserve">Verify that the net figures for (1) Intragovernmental and (2) Other than Intragovernmental on the report tie to the figures for </t>
    </r>
    <r>
      <rPr>
        <i/>
        <sz val="11"/>
        <color rgb="FF161617"/>
        <rFont val="Times New Roman"/>
        <family val="1"/>
      </rPr>
      <t>Accounts Receivable</t>
    </r>
    <r>
      <rPr>
        <sz val="11"/>
        <color rgb="FF161617"/>
        <rFont val="Times New Roman"/>
        <family val="1"/>
      </rPr>
      <t xml:space="preserve"> in both subsections of Assets on the Balance Sheet.</t>
    </r>
  </si>
  <si>
    <r>
      <t xml:space="preserve">Using the report, verify that the total of amounts entered on the MONETARY form tie to the total from ETB line on the report and </t>
    </r>
    <r>
      <rPr>
        <i/>
        <sz val="11"/>
        <color rgb="FF161617"/>
        <rFont val="Times New Roman"/>
        <family val="1"/>
      </rPr>
      <t xml:space="preserve">Cash </t>
    </r>
    <r>
      <rPr>
        <sz val="11"/>
        <color rgb="FF161617"/>
        <rFont val="Times New Roman"/>
        <family val="1"/>
      </rPr>
      <t>line in the Assets section (Other than Intragovernmental) of Balance Sheet.</t>
    </r>
  </si>
  <si>
    <r>
      <t xml:space="preserve">Using the report, verify that the total of amounts entered for both (1) </t>
    </r>
    <r>
      <rPr>
        <i/>
        <sz val="11"/>
        <color rgb="FF161617"/>
        <rFont val="Times New Roman"/>
        <family val="1"/>
      </rPr>
      <t>Inventory</t>
    </r>
    <r>
      <rPr>
        <sz val="11"/>
        <color rgb="FF161617"/>
        <rFont val="Times New Roman"/>
        <family val="1"/>
      </rPr>
      <t xml:space="preserve"> and (2</t>
    </r>
    <r>
      <rPr>
        <i/>
        <sz val="11"/>
        <color rgb="FF161617"/>
        <rFont val="Times New Roman"/>
        <family val="1"/>
      </rPr>
      <t>) Materials and Supplies</t>
    </r>
    <r>
      <rPr>
        <sz val="11"/>
        <color rgb="FF161617"/>
        <rFont val="Times New Roman"/>
        <family val="1"/>
      </rPr>
      <t xml:space="preserve"> on the INVENTOR form tie to the total from ETB lines. Verify the report total matches the Balance Sheet line for </t>
    </r>
    <r>
      <rPr>
        <i/>
        <sz val="11"/>
        <color rgb="FF161617"/>
        <rFont val="Times New Roman"/>
        <family val="1"/>
      </rPr>
      <t>Inventory Materials, and Supplies, Net</t>
    </r>
    <r>
      <rPr>
        <sz val="11"/>
        <color rgb="FF161617"/>
        <rFont val="Times New Roman"/>
        <family val="1"/>
      </rPr>
      <t>.</t>
    </r>
  </si>
  <si>
    <r>
      <t xml:space="preserve">Using the report, verify that the total of amounts entered on the PPE form tie to the total from ETB line and the </t>
    </r>
    <r>
      <rPr>
        <i/>
        <sz val="11"/>
        <color rgb="FF161617"/>
        <rFont val="Times New Roman"/>
        <family val="1"/>
      </rPr>
      <t>General Property, Plant, and Equipment, Net line</t>
    </r>
    <r>
      <rPr>
        <sz val="11"/>
        <color rgb="FF161617"/>
        <rFont val="Times New Roman"/>
        <family val="1"/>
      </rPr>
      <t xml:space="preserve"> of the Balance Sheet.</t>
    </r>
  </si>
  <si>
    <r>
      <t xml:space="preserve">Using the report, verify that the total of amounts entered on the OTHRASST form tie to the total from ETB line and that both subtotals, </t>
    </r>
    <r>
      <rPr>
        <i/>
        <sz val="11"/>
        <color rgb="FF161617"/>
        <rFont val="Times New Roman"/>
        <family val="1"/>
      </rPr>
      <t>Intragovernmental</t>
    </r>
    <r>
      <rPr>
        <sz val="11"/>
        <color rgb="FF161617"/>
        <rFont val="Times New Roman"/>
        <family val="1"/>
      </rPr>
      <t xml:space="preserve"> and </t>
    </r>
    <r>
      <rPr>
        <i/>
        <sz val="11"/>
        <color rgb="FF161617"/>
        <rFont val="Times New Roman"/>
        <family val="1"/>
      </rPr>
      <t>Other than Intragovernmental</t>
    </r>
    <r>
      <rPr>
        <sz val="11"/>
        <color rgb="FF161617"/>
        <rFont val="Times New Roman"/>
        <family val="1"/>
      </rPr>
      <t xml:space="preserve"> match the </t>
    </r>
    <r>
      <rPr>
        <i/>
        <sz val="11"/>
        <color rgb="FF161617"/>
        <rFont val="Times New Roman"/>
        <family val="1"/>
      </rPr>
      <t>Other</t>
    </r>
    <r>
      <rPr>
        <sz val="11"/>
        <color rgb="FF161617"/>
        <rFont val="Times New Roman"/>
        <family val="1"/>
      </rPr>
      <t xml:space="preserve"> line for both subsections of Assets.</t>
    </r>
  </si>
  <si>
    <r>
      <t xml:space="preserve">Using the report, verify that the total of amounts entered on the DEBT form tie to the total from ETB line and match the amount on the </t>
    </r>
    <r>
      <rPr>
        <i/>
        <sz val="11"/>
        <color rgb="FF161617"/>
        <rFont val="Times New Roman"/>
        <family val="1"/>
      </rPr>
      <t xml:space="preserve">Debt to Treasury </t>
    </r>
    <r>
      <rPr>
        <sz val="11"/>
        <color rgb="FF161617"/>
        <rFont val="Times New Roman"/>
        <family val="1"/>
      </rPr>
      <t>line under Intragovernmental Liabilities on the Balance Sheet.</t>
    </r>
  </si>
  <si>
    <r>
      <t xml:space="preserve">If the report for investments in Treasury securities is </t>
    </r>
    <r>
      <rPr>
        <b/>
        <u/>
        <sz val="11"/>
        <color rgb="FF161617"/>
        <rFont val="Times New Roman"/>
        <family val="1"/>
      </rPr>
      <t>not</t>
    </r>
    <r>
      <rPr>
        <sz val="11"/>
        <color rgb="FF161617"/>
        <rFont val="Times New Roman"/>
        <family val="1"/>
      </rPr>
      <t xml:space="preserve"> blank, verify figures directly with the source and tie the figure to the </t>
    </r>
    <r>
      <rPr>
        <i/>
        <sz val="11"/>
        <color rgb="FF161617"/>
        <rFont val="Times New Roman"/>
        <family val="1"/>
      </rPr>
      <t>Investments</t>
    </r>
    <r>
      <rPr>
        <sz val="11"/>
        <color rgb="FF161617"/>
        <rFont val="Times New Roman"/>
        <family val="1"/>
      </rPr>
      <t xml:space="preserve"> line in the Intragovernmental part of the Assets section of the Balance Sheet.</t>
    </r>
  </si>
  <si>
    <r>
      <t>Review all populated balances, per the two methods below, and determine if there are any edits that need to be made to the bureau data, in order to completely and accurately capture bureau liabilities not covered by budgetary resources.  T</t>
    </r>
    <r>
      <rPr>
        <sz val="11"/>
        <color theme="1"/>
        <rFont val="Times New Roman"/>
        <family val="1"/>
      </rPr>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t>
    </r>
  </si>
  <si>
    <r>
      <t>Using the report, verify that the total of amounts entered in the UDO form tie to the totals from ETB lines for UDOs. T</t>
    </r>
    <r>
      <rPr>
        <sz val="11"/>
        <color theme="1"/>
        <rFont val="Times New Roman"/>
        <family val="1"/>
      </rPr>
      <t>he difference between</t>
    </r>
    <r>
      <rPr>
        <sz val="11"/>
        <color rgb="FF161617"/>
        <rFont val="Times New Roman"/>
        <family val="1"/>
      </rPr>
      <t xml:space="preserve"> HFM (which uses the totals from each individual bureau’s ETB) and the amounts entered in the form by each bureau for: 1) UDO Paid and UDO Unpaid and; 2) UDO Paid Fed and UDO Paid NonFed must equal zero at the bottom of the report. </t>
    </r>
  </si>
  <si>
    <r>
      <t xml:space="preserve">Review Non-entity Assets Schedule to ensure that classifications of corresponding Liabilities appear reasonable. </t>
    </r>
    <r>
      <rPr>
        <sz val="11"/>
        <color rgb="FF161617"/>
        <rFont val="Times New Roman"/>
        <family val="1"/>
      </rPr>
      <t xml:space="preserve">Use report NONENT1 (Tie Points folder). Compare the balance with the corresponding fund FBWT (SGL 101000 plus 109000). Note: Please analyze SGL 240000 as this account is not always non-entity liability. </t>
    </r>
    <r>
      <rPr>
        <sz val="11"/>
        <color rgb="FF1A1A1A"/>
        <rFont val="Times New Roman"/>
        <family val="1"/>
      </rPr>
      <t xml:space="preserve">
</t>
    </r>
    <r>
      <rPr>
        <b/>
        <sz val="11"/>
        <color rgb="FF1A1A1A"/>
        <rFont val="Times New Roman"/>
        <family val="1"/>
      </rPr>
      <t>N/A for Q1/Q2.</t>
    </r>
  </si>
  <si>
    <r>
      <t xml:space="preserve">Review Footnotes Text Matrix submitted to OFM to ensure accuracy and completeness. 
</t>
    </r>
    <r>
      <rPr>
        <b/>
        <sz val="11"/>
        <color rgb="FF1A1A1A"/>
        <rFont val="Times New Roman"/>
        <family val="1"/>
      </rPr>
      <t>N/A for Q1/Q2.</t>
    </r>
  </si>
  <si>
    <r>
      <t xml:space="preserve">Review Manual RSI (Deferred Maintenance, Segment Information) for completeness and accuracy. 
</t>
    </r>
    <r>
      <rPr>
        <b/>
        <sz val="11"/>
        <color rgb="FF1A1A1A"/>
        <rFont val="Times New Roman"/>
        <family val="1"/>
      </rPr>
      <t>N/A for Q1/Q2.</t>
    </r>
  </si>
  <si>
    <r>
      <t xml:space="preserve">Agree Loans Receivable line item on BS to Loans Receivable Footnote Excel file, GL Summary tab. 
</t>
    </r>
    <r>
      <rPr>
        <b/>
        <sz val="11"/>
        <color rgb="FF1A1A1A"/>
        <rFont val="Times New Roman"/>
        <family val="1"/>
      </rPr>
      <t>N/A for Q1/Q2.</t>
    </r>
  </si>
  <si>
    <r>
      <t xml:space="preserve">Files referenced in </t>
    </r>
    <r>
      <rPr>
        <i/>
        <sz val="11"/>
        <color rgb="FF1A1A1A"/>
        <rFont val="Times New Roman"/>
        <family val="1"/>
      </rPr>
      <t>OnTop AJE and Review Comments</t>
    </r>
    <r>
      <rPr>
        <sz val="11"/>
        <color rgb="FF1A1A1A"/>
        <rFont val="Times New Roman"/>
        <family val="1"/>
      </rPr>
      <t xml:space="preserve"> template have been saved to bureau folder</t>
    </r>
    <r>
      <rPr>
        <sz val="11"/>
        <color theme="1"/>
        <rFont val="Times New Roman"/>
        <family val="1"/>
      </rPr>
      <t>.</t>
    </r>
  </si>
  <si>
    <r>
      <t xml:space="preserve">Verify that all required data has been submitted to the DOC DATA Act broker, and is both accurate and complete, to include all adjustments performed outside of </t>
    </r>
    <r>
      <rPr>
        <i/>
        <u/>
        <sz val="11"/>
        <color rgb="FF161617"/>
        <rFont val="Times New Roman"/>
        <family val="1"/>
      </rPr>
      <t>the financial system of record used by the bureau</t>
    </r>
    <r>
      <rPr>
        <sz val="11"/>
        <color rgb="FF161617"/>
        <rFont val="Times New Roman"/>
        <family val="1"/>
      </rPr>
      <t xml:space="preserve"> required to appropriately reflect the financial status of the bureau.</t>
    </r>
  </si>
  <si>
    <r>
      <t>Review Tie-Points report to ensure that for each fund group, budgetary (400000 series) SGL accounts foot to zero.</t>
    </r>
    <r>
      <rPr>
        <b/>
        <sz val="11"/>
        <color rgb="FF1A1A1A"/>
        <rFont val="Times New Roman"/>
        <family val="1"/>
      </rPr>
      <t xml:space="preserve"> </t>
    </r>
  </si>
  <si>
    <r>
      <t xml:space="preserve">Review Tie-Points report to ensure that, </t>
    </r>
    <r>
      <rPr>
        <b/>
        <sz val="11"/>
        <color rgb="FF1A1A1A"/>
        <rFont val="Times New Roman"/>
        <family val="1"/>
      </rPr>
      <t>for each fund group</t>
    </r>
    <r>
      <rPr>
        <sz val="11"/>
        <color rgb="FF1A1A1A"/>
        <rFont val="Times New Roman"/>
        <family val="1"/>
      </rPr>
      <t>,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t>
    </r>
  </si>
  <si>
    <r>
      <t xml:space="preserve">Review Tie-Points report to ensure that Net Position-Unexpended Appropriations on BS agrees with Ending Net Position-Unexpended Appropriations on St of CNP. 
</t>
    </r>
    <r>
      <rPr>
        <b/>
        <sz val="11"/>
        <color rgb="FF1A1A1A"/>
        <rFont val="Times New Roman"/>
        <family val="1"/>
      </rPr>
      <t>This tie-point is only applicable to appropriated funds.</t>
    </r>
  </si>
  <si>
    <r>
      <t xml:space="preserve">Review Tie-Points report to ensure that Appropriations Used on St of CNP is reported in equal and opposite directions in Cumulative Results of Operation column and Unexpended Appropriations columns.
</t>
    </r>
    <r>
      <rPr>
        <b/>
        <sz val="11"/>
        <color rgb="FF1A1A1A"/>
        <rFont val="Times New Roman"/>
        <family val="1"/>
      </rPr>
      <t>This tie-point is only applicable to appropriated funds.</t>
    </r>
  </si>
  <si>
    <r>
      <t xml:space="preserve">Review Tie-Points report to ensure that custodial activity on the Statement of Custodial Activity </t>
    </r>
    <r>
      <rPr>
        <b/>
        <sz val="11"/>
        <color rgb="FF1A1A1A"/>
        <rFont val="Times New Roman"/>
        <family val="1"/>
      </rPr>
      <t>nets out to zero</t>
    </r>
    <r>
      <rPr>
        <sz val="11"/>
        <color rgb="FF1A1A1A"/>
        <rFont val="Times New Roman"/>
        <family val="1"/>
      </rPr>
      <t xml:space="preserve">.                                                                                                                                                                                                                                                                                                                                                                                                                                                                                                                                                                                                                              </t>
    </r>
  </si>
  <si>
    <r>
      <t xml:space="preserve">Review Tie-Points report to ensure that at bureau level, each of bureau’s “ICDIFF” accounts (an account balance represents total amount of out-of-balance condition for a bureau’s intra-bureau transactions reciprocal relationship, e.g. receivables vs. payables) are </t>
    </r>
    <r>
      <rPr>
        <b/>
        <sz val="11"/>
        <color rgb="FF1A1A1A"/>
        <rFont val="Times New Roman"/>
        <family val="1"/>
      </rPr>
      <t>less than $250 thousand</t>
    </r>
    <r>
      <rPr>
        <sz val="11"/>
        <color rgb="FF1A1A1A"/>
        <rFont val="Times New Roman"/>
        <family val="1"/>
      </rPr>
      <t xml:space="preserve">. </t>
    </r>
  </si>
  <si>
    <t>Manual</t>
  </si>
  <si>
    <t>BP Tie Points</t>
  </si>
  <si>
    <t>Reviewer</t>
  </si>
  <si>
    <t>Quarterly Review</t>
  </si>
  <si>
    <t>Review Checklist Quarterly</t>
  </si>
  <si>
    <r>
      <t xml:space="preserve">Review </t>
    </r>
    <r>
      <rPr>
        <b/>
        <sz val="11"/>
        <color rgb="FF1A1A1A"/>
        <rFont val="Times New Roman"/>
        <family val="1"/>
      </rPr>
      <t>non-appropriated funds</t>
    </r>
    <r>
      <rPr>
        <sz val="11"/>
        <color rgb="FF1A1A1A"/>
        <rFont val="Times New Roman"/>
        <family val="1"/>
      </rPr>
      <t xml:space="preserve"> to ensure that SGL accounts 310000 through 310900 (Unexpended Appropriations type accounts) do not have any balances. </t>
    </r>
    <r>
      <rPr>
        <sz val="11"/>
        <color rgb="FF161617"/>
        <rFont val="Times New Roman"/>
        <family val="1"/>
      </rPr>
      <t xml:space="preserve">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t>
    </r>
  </si>
  <si>
    <t>Verify Total and ETB Total columns match. Additionally, total intragov and other than intragov lines on the footnote report should match the statements lines unless there are custodial liabilities to be accounted for as custodial liabilities are not included in the footnote report.</t>
  </si>
  <si>
    <t>EA_CUMRO &amp; EA_UNEXP 
(within FS Book)</t>
  </si>
  <si>
    <t>SF132 Realign 
(within FS Book)</t>
  </si>
  <si>
    <t>Anomaly 
(within FS Book)</t>
  </si>
  <si>
    <t>Review Type</t>
  </si>
  <si>
    <t xml:space="preserve">Please date any comments added after the day of initial bureau checking.  </t>
  </si>
  <si>
    <t>Review Instructions</t>
  </si>
  <si>
    <t>Bureau Comment/ 
Comment  Date</t>
  </si>
  <si>
    <t>OFM Comment/
Comment Date</t>
  </si>
  <si>
    <t>TBSIMPLE 
(any version; can actually be found within FS Book)</t>
  </si>
  <si>
    <t>BS &amp; SCNP 
(can be found within FS Book)</t>
  </si>
  <si>
    <t>Bureau Comment/
Comment Date</t>
  </si>
  <si>
    <t>Control 
#</t>
  </si>
  <si>
    <t xml:space="preserve">The BP Tie-point Book must be saved to the bureau binder every quarter.  </t>
  </si>
  <si>
    <t>Qtrs with Review</t>
  </si>
  <si>
    <t>Separate Reviewer(s)</t>
  </si>
  <si>
    <t>Bureau Only</t>
  </si>
  <si>
    <t>Threshold</t>
  </si>
  <si>
    <t>$300k</t>
  </si>
  <si>
    <t>$750k</t>
  </si>
  <si>
    <t>$500k</t>
  </si>
  <si>
    <t>Q1,Q2,Q3,Q4</t>
  </si>
  <si>
    <t>Q2,Q3,Q4</t>
  </si>
  <si>
    <t>Q3,Q4</t>
  </si>
  <si>
    <t>OFM Comment/Comment Date</t>
  </si>
  <si>
    <t>Bureau Comment/Comment Date</t>
  </si>
  <si>
    <t>Review Procedures Checklist (not within FS Book)</t>
  </si>
  <si>
    <t>Anomaly (within FS Book)</t>
  </si>
  <si>
    <t>EA_CUMRO &amp; EA_UNEXP (within FS Book)</t>
  </si>
  <si>
    <t>SF132 Realign (within FS Book)</t>
  </si>
  <si>
    <t>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t>
  </si>
  <si>
    <t>TBSIMPLE3</t>
  </si>
  <si>
    <t>GZAttrChk</t>
  </si>
  <si>
    <t>SF133_Realign</t>
  </si>
  <si>
    <r>
      <t xml:space="preserve">Review Statement of Budgetary Resources (St. of BR) vs. SF 133s (SF133_Realign report) and explanations of differences provided to OFM. </t>
    </r>
    <r>
      <rPr>
        <b/>
        <sz val="11"/>
        <color theme="1"/>
        <rFont val="Times New Roman"/>
        <family val="1"/>
      </rPr>
      <t>Threshold: $500K</t>
    </r>
    <r>
      <rPr>
        <sz val="11"/>
        <color theme="1"/>
        <rFont val="Times New Roman"/>
        <family val="1"/>
      </rPr>
      <t xml:space="preserve">
</t>
    </r>
    <r>
      <rPr>
        <sz val="12"/>
        <color rgb="FF161617"/>
        <rFont val="Times New Roman"/>
        <family val="1"/>
      </rPr>
      <t xml:space="preserve">Review bureau’s SF133NEWFMT form data entered in HFM to ensure it matches their </t>
    </r>
    <r>
      <rPr>
        <sz val="12"/>
        <color rgb="FF1A1A1A"/>
        <rFont val="Times New Roman"/>
        <family val="1"/>
      </rPr>
      <t>GTAS submission</t>
    </r>
    <r>
      <rPr>
        <sz val="12"/>
        <color rgb="FF161617"/>
        <rFont val="Times New Roman"/>
        <family val="1"/>
      </rPr>
      <t>.</t>
    </r>
    <r>
      <rPr>
        <b/>
        <sz val="12"/>
        <color rgb="FF161617"/>
        <rFont val="Times New Roman"/>
        <family val="1"/>
      </rPr>
      <t xml:space="preserve">
</t>
    </r>
    <r>
      <rPr>
        <b/>
        <sz val="12"/>
        <color rgb="FF1A1A1A"/>
        <rFont val="Times New Roman"/>
        <family val="1"/>
      </rPr>
      <t xml:space="preserve">
N/A for Q1/Q2.</t>
    </r>
  </si>
  <si>
    <r>
      <t xml:space="preserve">Verify that all required data has been submitted to the DOC DATA Act broker, and is both accurate and complete, to include all adjustments performed outside of </t>
    </r>
    <r>
      <rPr>
        <i/>
        <u/>
        <sz val="12"/>
        <color rgb="FF161617"/>
        <rFont val="Times New Roman"/>
        <family val="1"/>
      </rPr>
      <t>the financial system of record used by the bureau</t>
    </r>
    <r>
      <rPr>
        <sz val="12"/>
        <color rgb="FF161617"/>
        <rFont val="Times New Roman"/>
        <family val="1"/>
      </rPr>
      <t xml:space="preserve"> required to appropriately reflect the financial status of the bureau.</t>
    </r>
  </si>
  <si>
    <r>
      <t xml:space="preserve">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t>
    </r>
    <r>
      <rPr>
        <b/>
        <sz val="12"/>
        <color rgb="FF1A1A1A"/>
        <rFont val="Times New Roman"/>
        <family val="1"/>
      </rPr>
      <t>N/A for Q1.</t>
    </r>
  </si>
  <si>
    <t>ETB_TIE</t>
  </si>
  <si>
    <r>
      <t>Review Tie-Points report to ensure that for each fund group, budgetary (400000 series) SGL accounts foot to zero.</t>
    </r>
    <r>
      <rPr>
        <b/>
        <sz val="12"/>
        <color rgb="FF1A1A1A"/>
        <rFont val="Times New Roman"/>
        <family val="1"/>
      </rPr>
      <t xml:space="preserve"> </t>
    </r>
  </si>
  <si>
    <t>TBTIEPTS</t>
  </si>
  <si>
    <r>
      <t xml:space="preserve">Review Tie-Points report to ensure that, </t>
    </r>
    <r>
      <rPr>
        <b/>
        <sz val="12"/>
        <color rgb="FF1A1A1A"/>
        <rFont val="Times New Roman"/>
        <family val="1"/>
      </rPr>
      <t>for each fund group</t>
    </r>
    <r>
      <rPr>
        <sz val="12"/>
        <color rgb="FF1A1A1A"/>
        <rFont val="Times New Roman"/>
        <family val="1"/>
      </rPr>
      <t>,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t>
    </r>
  </si>
  <si>
    <t>TBSPLBUR</t>
  </si>
  <si>
    <t>TIEPOINT</t>
  </si>
  <si>
    <r>
      <t xml:space="preserve">Review Tie-Points report to ensure that Net Position-Unexpended Appropriations on BS agrees with Ending Net Position-Unexpended Appropriations on St of CNP. 
</t>
    </r>
    <r>
      <rPr>
        <b/>
        <sz val="12"/>
        <color rgb="FF1A1A1A"/>
        <rFont val="Times New Roman"/>
        <family val="1"/>
      </rPr>
      <t>This tie-point is only applicable to appropriated funds.</t>
    </r>
  </si>
  <si>
    <r>
      <t xml:space="preserve">Review Tie-Points report to ensure that Appropriations Used on St of CNP is reported in equal and opposite directions in Cumulative Results of Operation column and Unexpended Appropriations columns.
</t>
    </r>
    <r>
      <rPr>
        <b/>
        <sz val="12"/>
        <color rgb="FF1A1A1A"/>
        <rFont val="Times New Roman"/>
        <family val="1"/>
      </rPr>
      <t>This tie-point is only applicable to appropriated funds.</t>
    </r>
  </si>
  <si>
    <r>
      <t xml:space="preserve">Review Tie-Points report to ensure that custodial activity on the Statement of Custodial Activity </t>
    </r>
    <r>
      <rPr>
        <b/>
        <sz val="12"/>
        <color rgb="FF1A1A1A"/>
        <rFont val="Times New Roman"/>
        <family val="1"/>
      </rPr>
      <t>nets out to zero</t>
    </r>
    <r>
      <rPr>
        <sz val="12"/>
        <color rgb="FF1A1A1A"/>
        <rFont val="Times New Roman"/>
        <family val="1"/>
      </rPr>
      <t xml:space="preserve">.                                                                                                                                                                                                                                                                                                                                                                                                                                                                                                                                                                                                                              </t>
    </r>
  </si>
  <si>
    <r>
      <t xml:space="preserve">Review Tie-Points report to ensure that at bureau level, each of bureau’s “ICDIFF” accounts (an account balance represents total amount of out-of-balance condition for a bureau’s intra-bureau transactions reciprocal relationship, e.g. receivables vs. payables) are </t>
    </r>
    <r>
      <rPr>
        <b/>
        <sz val="12"/>
        <color rgb="FF1A1A1A"/>
        <rFont val="Times New Roman"/>
        <family val="1"/>
      </rPr>
      <t>less than $250 thousand</t>
    </r>
    <r>
      <rPr>
        <sz val="12"/>
        <color rgb="FF1A1A1A"/>
        <rFont val="Times New Roman"/>
        <family val="1"/>
      </rPr>
      <t xml:space="preserve">. </t>
    </r>
  </si>
  <si>
    <r>
      <t xml:space="preserve">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
    </r>
    <r>
      <rPr>
        <b/>
        <sz val="12"/>
        <color rgb="FF1A1A1A"/>
        <rFont val="Times New Roman"/>
        <family val="1"/>
      </rPr>
      <t>Threshold: $0k</t>
    </r>
  </si>
  <si>
    <r>
      <t xml:space="preserve">Review Tie-Points report to ensure Non-Entity Assets equals corresponding liabilities entered into Non-entity assets schedule. (see NOENTITY report).
</t>
    </r>
    <r>
      <rPr>
        <b/>
        <sz val="12"/>
        <color rgb="FF1A1A1A"/>
        <rFont val="Times New Roman"/>
        <family val="1"/>
      </rPr>
      <t>N/A for Q1/Q2.</t>
    </r>
  </si>
  <si>
    <r>
      <t>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t>
    </r>
    <r>
      <rPr>
        <b/>
        <sz val="12"/>
        <color rgb="FF1A1A1A"/>
        <rFont val="Times New Roman"/>
        <family val="1"/>
      </rPr>
      <t xml:space="preserve"> Reminder for DM bureau liaisons</t>
    </r>
    <r>
      <rPr>
        <sz val="12"/>
        <color rgb="FF1A1A1A"/>
        <rFont val="Times New Roman"/>
        <family val="1"/>
      </rPr>
      <t xml:space="preserve">: This tiepoint will normally show differences for the DM entities.  Please use the spreadsheet that DM S&amp;E usually sends over to confirm that the amount showing for their organization is correct.
</t>
    </r>
    <r>
      <rPr>
        <b/>
        <sz val="12"/>
        <color rgb="FF1A1A1A"/>
        <rFont val="Times New Roman"/>
        <family val="1"/>
      </rPr>
      <t>Threshold: $0K</t>
    </r>
  </si>
  <si>
    <r>
      <t xml:space="preserve">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
    </r>
    <r>
      <rPr>
        <b/>
        <sz val="12"/>
        <color rgb="FF1A1A1A"/>
        <rFont val="Times New Roman"/>
        <family val="1"/>
      </rPr>
      <t>Threshold: $300K</t>
    </r>
  </si>
  <si>
    <t>TIEUBOB2_NEW</t>
  </si>
  <si>
    <t>TP_OBAPP</t>
  </si>
  <si>
    <r>
      <t xml:space="preserve">Review the Apportionment Categories of Obligations Incurred to ensure that it agrees to Obligations Incurred, Direct and Obligations Incurred, Reimbursable per St of BR, Status of Budgetary Resources section. 
</t>
    </r>
    <r>
      <rPr>
        <b/>
        <sz val="12"/>
        <color rgb="FF1A1A1A"/>
        <rFont val="Times New Roman"/>
        <family val="1"/>
      </rPr>
      <t>N/A for Q1.</t>
    </r>
  </si>
  <si>
    <r>
      <t xml:space="preserve">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t>
    </r>
    <r>
      <rPr>
        <sz val="12"/>
        <color theme="1"/>
        <rFont val="Times New Roman"/>
        <family val="1"/>
      </rPr>
      <t xml:space="preserve">Note: This tie point will only generate correctly if data is input into FBT form line” “Obligated Balance not yet Disbursed". </t>
    </r>
    <r>
      <rPr>
        <b/>
        <sz val="12"/>
        <color theme="1"/>
        <rFont val="Times New Roman"/>
        <family val="1"/>
      </rPr>
      <t xml:space="preserve">
N/A for Q1/Q2.</t>
    </r>
  </si>
  <si>
    <r>
      <t xml:space="preserve">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t>
    </r>
    <r>
      <rPr>
        <sz val="12"/>
        <color theme="1"/>
        <rFont val="Times New Roman"/>
        <family val="1"/>
      </rPr>
      <t xml:space="preserve">Note: This tie point will only generate correctly if data is input into FBT form line” “Obligated Balance not yet Disbursed". </t>
    </r>
    <r>
      <rPr>
        <b/>
        <sz val="12"/>
        <color theme="1"/>
        <rFont val="Times New Roman"/>
        <family val="1"/>
      </rPr>
      <t xml:space="preserve">
N/A for Q1/Q2.</t>
    </r>
  </si>
  <si>
    <t>TP_F999</t>
  </si>
  <si>
    <r>
      <t xml:space="preserve">Review Unidentified Trading Partner F999 Report to ensure that all balances included for trading partner 999, unknown, are immaterial; </t>
    </r>
    <r>
      <rPr>
        <b/>
        <sz val="12"/>
        <color rgb="FF1A1A1A"/>
        <rFont val="Times New Roman"/>
        <family val="1"/>
      </rPr>
      <t xml:space="preserve">explain, by fund, all amounts over $100 thousand and 10% of each SGL  </t>
    </r>
  </si>
  <si>
    <t>TP_G099</t>
  </si>
  <si>
    <r>
      <t xml:space="preserve">Review General Fund Trading Partner G099 Report to ensure that </t>
    </r>
    <r>
      <rPr>
        <b/>
        <sz val="12"/>
        <color rgb="FF1A1A1A"/>
        <rFont val="Times New Roman"/>
        <family val="1"/>
      </rPr>
      <t xml:space="preserve">all amounts over $100K for each SGL </t>
    </r>
    <r>
      <rPr>
        <sz val="12"/>
        <color rgb="FF1A1A1A"/>
        <rFont val="Times New Roman"/>
        <family val="1"/>
      </rPr>
      <t>except 1010000, 310100, 310600, 310700, 310710, 570000, and 570010 have explanations. Please review at the bureau SGL level, not the individual fund levels.</t>
    </r>
  </si>
  <si>
    <t>TP_BAR</t>
  </si>
  <si>
    <r>
      <t xml:space="preserve">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
    </r>
    <r>
      <rPr>
        <b/>
        <sz val="11"/>
        <color rgb="FF181818"/>
        <rFont val="Times New Roman"/>
        <family val="1"/>
      </rPr>
      <t>Threshold: $300K.
N/A for Q1.</t>
    </r>
  </si>
  <si>
    <t>BPFBWT1_NewFmt_byFund</t>
  </si>
  <si>
    <r>
      <t xml:space="preserve">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t>
    </r>
    <r>
      <rPr>
        <b/>
        <sz val="12"/>
        <color rgb="FF1A1A1A"/>
        <rFont val="Times New Roman"/>
        <family val="1"/>
      </rPr>
      <t>N/A for Q1.</t>
    </r>
  </si>
  <si>
    <t>BPFBWT2_NewFmt_byFund</t>
  </si>
  <si>
    <r>
      <t>R</t>
    </r>
    <r>
      <rPr>
        <sz val="12"/>
        <color rgb="FF1A1A1A"/>
        <rFont val="Times New Roman"/>
        <family val="1"/>
      </rPr>
      <t xml:space="preserve">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
    </r>
    <r>
      <rPr>
        <sz val="12"/>
        <color theme="1"/>
        <rFont val="Times New Roman"/>
        <family val="1"/>
      </rPr>
      <t xml:space="preserve">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t>
    </r>
    <r>
      <rPr>
        <b/>
        <sz val="12"/>
        <color theme="1"/>
        <rFont val="Times New Roman"/>
        <family val="1"/>
      </rPr>
      <t xml:space="preserve">N/A for Q1. </t>
    </r>
  </si>
  <si>
    <t>BPREC_byFund</t>
  </si>
  <si>
    <r>
      <t xml:space="preserve">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t>
    </r>
    <r>
      <rPr>
        <b/>
        <sz val="12"/>
        <color rgb="FF1A1A1A"/>
        <rFont val="Times New Roman"/>
        <family val="1"/>
      </rPr>
      <t>N/A for Q1.</t>
    </r>
  </si>
  <si>
    <t>BPUDOPD_byFund</t>
  </si>
  <si>
    <r>
      <t xml:space="preserve">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t>
    </r>
    <r>
      <rPr>
        <b/>
        <sz val="12"/>
        <color rgb="FF1A1A1A"/>
        <rFont val="Times New Roman"/>
        <family val="1"/>
      </rPr>
      <t>N/A for Q1.</t>
    </r>
    <r>
      <rPr>
        <sz val="12"/>
        <color rgb="FF1A1A1A"/>
        <rFont val="Times New Roman"/>
        <family val="1"/>
      </rPr>
      <t xml:space="preserve">
</t>
    </r>
    <r>
      <rPr>
        <b/>
        <sz val="12"/>
        <color rgb="FF1A1A1A"/>
        <rFont val="Times New Roman"/>
        <family val="1"/>
      </rPr>
      <t>Threshold: $0</t>
    </r>
  </si>
  <si>
    <t>BPPAY_Fund</t>
  </si>
  <si>
    <r>
      <t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t>
    </r>
    <r>
      <rPr>
        <b/>
        <sz val="12"/>
        <color rgb="FF1A1A1A"/>
        <rFont val="Times New Roman"/>
        <family val="1"/>
      </rPr>
      <t xml:space="preserve">N/A for Q1. </t>
    </r>
  </si>
  <si>
    <t>BPUFCO_byFund</t>
  </si>
  <si>
    <r>
      <t xml:space="preserve">Review Tie-Points report to ensure that for each fund group, total of budgetary Unfilled Customer Orders With Advance account (422200) agrees to total of 231000 </t>
    </r>
    <r>
      <rPr>
        <i/>
        <sz val="12"/>
        <color rgb="FF161617"/>
        <rFont val="Times New Roman"/>
        <family val="1"/>
      </rPr>
      <t>Liabilities for Advances and Prepayments.</t>
    </r>
    <r>
      <rPr>
        <sz val="12"/>
        <color rgb="FF161617"/>
        <rFont val="Times New Roman"/>
        <family val="1"/>
      </rPr>
      <t xml:space="preserve"> 
PURPOSE: To ensure that budgetary unfilled customer orders with advance agrees to proprietary Other Deferred Revenue.  Perform this checking by reviewing the differences in both: a) Federal; and b) Non-Federal lines.  
</t>
    </r>
    <r>
      <rPr>
        <b/>
        <sz val="12"/>
        <color rgb="FF161617"/>
        <rFont val="Times New Roman"/>
        <family val="1"/>
      </rPr>
      <t>N/A for Q1.</t>
    </r>
    <r>
      <rPr>
        <sz val="12"/>
        <color rgb="FF161617"/>
        <rFont val="Times New Roman"/>
        <family val="1"/>
      </rPr>
      <t xml:space="preserve"> Threshold: $300K</t>
    </r>
  </si>
  <si>
    <t>BPREV by Fund New</t>
  </si>
  <si>
    <r>
      <t xml:space="preserve">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t>
    </r>
    <r>
      <rPr>
        <b/>
        <sz val="12"/>
        <color rgb="FF1A1A1A"/>
        <rFont val="Times New Roman"/>
        <family val="1"/>
      </rPr>
      <t>N/A for Q1.</t>
    </r>
    <r>
      <rPr>
        <sz val="12"/>
        <color rgb="FF1A1A1A"/>
        <rFont val="Times New Roman"/>
        <family val="1"/>
      </rPr>
      <t xml:space="preserve"> Threshold: $300K</t>
    </r>
  </si>
  <si>
    <t>BPDO_byFund</t>
  </si>
  <si>
    <r>
      <t xml:space="preserve">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t>
    </r>
    <r>
      <rPr>
        <b/>
        <sz val="12"/>
        <color rgb="FF1A1A1A"/>
        <rFont val="Times New Roman"/>
        <family val="1"/>
      </rPr>
      <t xml:space="preserve">N/A for Q1. </t>
    </r>
    <r>
      <rPr>
        <sz val="12"/>
        <color rgb="FF1A1A1A"/>
        <rFont val="Times New Roman"/>
        <family val="1"/>
      </rPr>
      <t xml:space="preserve"> Threshold: $300K</t>
    </r>
  </si>
  <si>
    <t>BPDIRDO_byFund</t>
  </si>
  <si>
    <r>
      <t xml:space="preserve">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t>
    </r>
    <r>
      <rPr>
        <b/>
        <sz val="12"/>
        <color rgb="FF1A1A1A"/>
        <rFont val="Times New Roman"/>
        <family val="1"/>
      </rPr>
      <t>N/A for Q1.</t>
    </r>
  </si>
  <si>
    <t>BPAR_NewFmt_byFund</t>
  </si>
  <si>
    <r>
      <t xml:space="preserve">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t>
    </r>
    <r>
      <rPr>
        <b/>
        <sz val="12"/>
        <color rgb="FF1A1A1A"/>
        <rFont val="Times New Roman"/>
        <family val="1"/>
      </rPr>
      <t>N/A for Q1.</t>
    </r>
  </si>
  <si>
    <r>
      <t xml:space="preserve">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t>
    </r>
    <r>
      <rPr>
        <b/>
        <sz val="12"/>
        <color rgb="FF1A1A1A"/>
        <rFont val="Times New Roman"/>
        <family val="1"/>
      </rPr>
      <t>N/A for Q1.</t>
    </r>
  </si>
  <si>
    <t>PPE Recon</t>
  </si>
  <si>
    <t>SGL 671000N Breakdown</t>
  </si>
  <si>
    <t>OP_Lease</t>
  </si>
  <si>
    <t>BAR &amp; BAR_XW</t>
  </si>
  <si>
    <t>TBCURR3</t>
  </si>
  <si>
    <t>TBSIMPLE (any version; can actually be found within FS Book)</t>
  </si>
  <si>
    <t>BS &amp; SCNP (can be found within FS Book)</t>
  </si>
  <si>
    <t>Review Checklist</t>
  </si>
  <si>
    <t>Bureau:</t>
  </si>
  <si>
    <t>Liaison:</t>
  </si>
  <si>
    <t>FY 2023 Q(X) On-Top Adjusting Journal Entries and Review Procedures</t>
  </si>
  <si>
    <t>Anomaly report has been reviewed (e.g. credit balance in a normally debit balance account or financial statement line item or vice-versa) and all explanations of highlighted trial balance anomalies in the report have been provided to OFM.</t>
  </si>
  <si>
    <t xml:space="preserve">Net Position Analyses (appropriated funds only) reports have been reviewed for differences and all explanations of differences provided to OFM. </t>
  </si>
  <si>
    <r>
      <t xml:space="preserve">Review Statement of Budgetary Resources (St. of BR) vs. SF 133s (SF133_Realign report) and explanations of differences provided to OFM.
</t>
    </r>
    <r>
      <rPr>
        <sz val="11"/>
        <color rgb="FF161617"/>
        <rFont val="Times New Roman"/>
        <family val="1"/>
      </rPr>
      <t xml:space="preserve">Review bureau’s SF133NEWFMT form data entered in HFM to ensure it matches their </t>
    </r>
    <r>
      <rPr>
        <sz val="11"/>
        <color rgb="FF1A1A1A"/>
        <rFont val="Times New Roman"/>
        <family val="1"/>
      </rPr>
      <t>GTAS submission</t>
    </r>
    <r>
      <rPr>
        <sz val="11"/>
        <color rgb="FF161617"/>
        <rFont val="Times New Roman"/>
        <family val="1"/>
      </rPr>
      <t>.</t>
    </r>
  </si>
  <si>
    <t>The Treaties and International Agreements template has been filled out completely and accurately along with an applicable risk of loss assessment related to Contingent Liabilities.</t>
  </si>
  <si>
    <t>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t>
  </si>
  <si>
    <t>$250k&lt;</t>
  </si>
  <si>
    <t xml:space="preserve">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
  </si>
  <si>
    <r>
      <t>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t>
    </r>
    <r>
      <rPr>
        <b/>
        <sz val="11"/>
        <color rgb="FF1A1A1A"/>
        <rFont val="Times New Roman"/>
        <family val="1"/>
      </rPr>
      <t xml:space="preserve"> Reminder for DM bureau liaisons</t>
    </r>
    <r>
      <rPr>
        <sz val="11"/>
        <color rgb="FF1A1A1A"/>
        <rFont val="Times New Roman"/>
        <family val="1"/>
      </rPr>
      <t>: This tiepoint will normally show differences for the DM entities.  Please use the spreadsheet that DM S&amp;E usually sends over to confirm that the amount showing for their organization is correct.</t>
    </r>
  </si>
  <si>
    <t>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t>
  </si>
  <si>
    <t xml:space="preserve">Review the Apportionment Categories of Obligations Incurred to ensure that it agrees to Obligations Incurred, Direct and Obligations Incurred, Reimbursable per St of BR, Status of Budgetary Resources section. </t>
  </si>
  <si>
    <r>
      <t xml:space="preserve">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t>
    </r>
    <r>
      <rPr>
        <sz val="11"/>
        <color theme="1"/>
        <rFont val="Times New Roman"/>
        <family val="1"/>
      </rPr>
      <t>Note: This tie point will only generate correctly if data is input into FBT form line” “Obligated Balance not yet Disbursed".</t>
    </r>
  </si>
  <si>
    <r>
      <t xml:space="preserve">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t>
    </r>
    <r>
      <rPr>
        <sz val="11"/>
        <color theme="1"/>
        <rFont val="Times New Roman"/>
        <family val="1"/>
      </rPr>
      <t>Note: This tie point will only generate correctly if data is input into FBT form line” “Obligated Balance not yet Disbursed".</t>
    </r>
  </si>
  <si>
    <t>&gt;$100k / 10%</t>
  </si>
  <si>
    <t>$100k</t>
  </si>
  <si>
    <t>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t>
  </si>
  <si>
    <t>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t>
  </si>
  <si>
    <r>
      <t>R</t>
    </r>
    <r>
      <rPr>
        <sz val="11"/>
        <color rgb="FF1A1A1A"/>
        <rFont val="Times New Roman"/>
        <family val="1"/>
      </rPr>
      <t xml:space="preserve">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
    </r>
    <r>
      <rPr>
        <sz val="11"/>
        <color theme="1"/>
        <rFont val="Times New Roman"/>
        <family val="1"/>
      </rPr>
      <t xml:space="preserve">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t>
    </r>
  </si>
  <si>
    <t>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t>
  </si>
  <si>
    <r>
      <t xml:space="preserve">Review Tie-Points report to ensure that for each fund group, total of budgetary Unfilled Customer Orders With Advance account (422200) agrees to total of 231000 </t>
    </r>
    <r>
      <rPr>
        <i/>
        <sz val="11"/>
        <color rgb="FF161617"/>
        <rFont val="Times New Roman"/>
        <family val="1"/>
      </rPr>
      <t>Liabilities for Advances and Prepayments.</t>
    </r>
    <r>
      <rPr>
        <sz val="11"/>
        <color rgb="FF161617"/>
        <rFont val="Times New Roman"/>
        <family val="1"/>
      </rPr>
      <t xml:space="preserve"> 
PURPOSE: To ensure that budgetary unfilled customer orders with advance agrees to proprietary Other Deferred Revenue.  Perform this checking by reviewing the differences in both: a) Federal; and b) Non-Federal lines.</t>
    </r>
  </si>
  <si>
    <t>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t>
  </si>
  <si>
    <t>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t>
  </si>
  <si>
    <t>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t>
  </si>
  <si>
    <r>
      <t xml:space="preserve">Review Non-entity Assets Schedule to ensure that classifications of corresponding Liabilities appear reasonable. </t>
    </r>
    <r>
      <rPr>
        <sz val="11"/>
        <color rgb="FF161617"/>
        <rFont val="Times New Roman"/>
        <family val="1"/>
      </rPr>
      <t>Use report NONENT1 (Tie Points folder). Compare the balance with the corresponding fund FBWT (SGL 101000 plus 109000). Note: Please analyze SGL 240000 as this account is not always non-entity liability.</t>
    </r>
  </si>
  <si>
    <t>Review Manual RSI (Deferred Maintenance, Segment Information) for completeness and accuracy.</t>
  </si>
  <si>
    <t>Agree Loans Receivable line item on BS to Loans Receivable Footnote Excel file, GL Summary tab.</t>
  </si>
  <si>
    <t>Stand-Alone Bureaus Only:  Compare Hyperion financial statements, footnotes, and Intragovernmental RSI to stand-alone financial statements for consistency (e.g., USPTO).</t>
  </si>
  <si>
    <t>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t>
  </si>
  <si>
    <r>
      <t xml:space="preserve">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
    </r>
    <r>
      <rPr>
        <b/>
        <sz val="11"/>
        <color rgb="FF161617"/>
        <rFont val="Times New Roman"/>
        <family val="1"/>
      </rPr>
      <t>Threshold: $300K.</t>
    </r>
  </si>
  <si>
    <r>
      <t xml:space="preserve">Stand-Alone Bureaus Only:  Compare Hyperion financial statements, footnotes, and Intragovernmental RSI to stand-alone financial statements for consistency (e.g., USPTO).
</t>
    </r>
    <r>
      <rPr>
        <b/>
        <sz val="11"/>
        <color rgb="FF1A1A1A"/>
        <rFont val="Times New Roman"/>
        <family val="1"/>
      </rPr>
      <t>N/A for Q1.</t>
    </r>
  </si>
  <si>
    <t>FY 2024 On-Top Adjusting Journal Entries and Review Procedures - Check: Draft v Original</t>
  </si>
  <si>
    <t>Draft</t>
  </si>
  <si>
    <t>Original</t>
  </si>
  <si>
    <r>
      <rPr>
        <b/>
        <sz val="11"/>
        <rFont val="Times New Roman"/>
        <family val="1"/>
      </rPr>
      <t>Prepared by:</t>
    </r>
    <r>
      <rPr>
        <sz val="11"/>
        <rFont val="Times New Roman"/>
        <family val="1"/>
      </rPr>
      <t xml:space="preserve"> </t>
    </r>
    <r>
      <rPr>
        <sz val="11"/>
        <color rgb="FF0000CC"/>
        <rFont val="Times New Roman"/>
        <family val="1"/>
      </rPr>
      <t>Thomas Mann 1/31/2024</t>
    </r>
  </si>
  <si>
    <t>Blue text for Check tab</t>
  </si>
  <si>
    <r>
      <t xml:space="preserve">The Treaties and International Agreements template has been filled out completely and accurately along with an applicable risk of loss assessment related to Contingent Liabilities.
</t>
    </r>
    <r>
      <rPr>
        <b/>
        <sz val="11"/>
        <color theme="1"/>
        <rFont val="Times New Roman"/>
        <family val="1"/>
      </rPr>
      <t>N/A for Q1 and Q2.</t>
    </r>
  </si>
  <si>
    <t>Check Area</t>
  </si>
  <si>
    <r>
      <t xml:space="preserve">Review Unidentified Trading Partner F999 Report to ensure that all balances included for trading partner 999, unknown, are immaterial; </t>
    </r>
    <r>
      <rPr>
        <b/>
        <sz val="11"/>
        <color rgb="FF1A1A1A"/>
        <rFont val="Times New Roman"/>
        <family val="1"/>
      </rPr>
      <t>explain, by fund, all amounts over $100 thousand and 10% of each SGL with "F" attribute.</t>
    </r>
  </si>
  <si>
    <r>
      <t xml:space="preserve">Review General Fund Trading Partner G099 Report to ensure that </t>
    </r>
    <r>
      <rPr>
        <b/>
        <sz val="11"/>
        <color rgb="FF1A1A1A"/>
        <rFont val="Times New Roman"/>
        <family val="1"/>
      </rPr>
      <t xml:space="preserve">all amounts over $100K for each SGL </t>
    </r>
    <r>
      <rPr>
        <sz val="11"/>
        <color rgb="FF1A1A1A"/>
        <rFont val="Times New Roman"/>
        <family val="1"/>
      </rPr>
      <t>except 1010000, 109000, 309000, 310100, 310600, 310700, 310710, 570000, and 570010 have explanations.</t>
    </r>
  </si>
  <si>
    <t>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and 693000).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t>
  </si>
  <si>
    <t>Q2, Q3,Q4</t>
  </si>
  <si>
    <t>N/A for Q1.  For Q2 FY2024, limited to Notes 7 (General PP&amp;E, Net and 14 (Leases Data as Lessee) regarding Leases Implementation.</t>
  </si>
  <si>
    <t>Using the report, verify that the total of amounts entered on the Reconciliation of PPE form PPE table form Recon ties to the Ending Balances of the Cost Column, the Accumulated Depreciation/Amortization column, and the Net Book Value column to the same columns of the General PP&amp;E HFM footnote (PPE).  Effective Q2 FY 2024, the Reconciliation of PPE includes three lines regarding Right-to-use Lease Assets current fiscal year activity.</t>
  </si>
  <si>
    <r>
      <t xml:space="preserve">Using the report, verify that the total of amounts entered on the Composition of PPE form ties to the total from ETB line and the </t>
    </r>
    <r>
      <rPr>
        <i/>
        <sz val="11"/>
        <color rgb="FF161617"/>
        <rFont val="Times New Roman"/>
        <family val="1"/>
      </rPr>
      <t>General Property, Plant, and Equipment, Net line</t>
    </r>
    <r>
      <rPr>
        <sz val="11"/>
        <color rgb="FF161617"/>
        <rFont val="Times New Roman"/>
        <family val="1"/>
      </rPr>
      <t xml:space="preserve"> of the Balance Sheet.  Effective Q2 FY 2024, the table includes Right-to-use Lease Assets. </t>
    </r>
  </si>
  <si>
    <t>Review Procedures Checklists 
(separate templates)</t>
  </si>
  <si>
    <t>TBSIMPLE3 
(within FS Book)</t>
  </si>
  <si>
    <t>GZAttrChk 
(within FS Book)</t>
  </si>
  <si>
    <t>SF133_Realign 
(within FS Book)</t>
  </si>
  <si>
    <t>ETB_TIE 
(within FS Book)</t>
  </si>
  <si>
    <t>TBTIEPTS 
(within FS Book)</t>
  </si>
  <si>
    <t>TBSPLBUR 
(within FS Book)</t>
  </si>
  <si>
    <t>TIEPOINT 
(within FS Book)</t>
  </si>
  <si>
    <t>TIEUBOB2_NEW  (within FS Book)</t>
  </si>
  <si>
    <t>TP_OBAPP
(within FS Book)</t>
  </si>
  <si>
    <t>FBTSBR1 
(within FS Book)</t>
  </si>
  <si>
    <t>FBTSBR2 
(within FS Book)</t>
  </si>
  <si>
    <t>TP_F999 
(within FS Book)</t>
  </si>
  <si>
    <t>TP_G099 
(within FS Book)</t>
  </si>
  <si>
    <t>TP_BAR 
(within FS Book - BAR23_TP2)</t>
  </si>
  <si>
    <t>BPFBWT1_NewFmt_byFund 
(within BP_TiePoint_Book New Fmt)</t>
  </si>
  <si>
    <t>BPFBWT2_NewFmt_byFund 
(within BP_TiePoint_Book New Fmt)</t>
  </si>
  <si>
    <t>BPREC_byFund 
(within BP_TiePoint_Book New Fmt)</t>
  </si>
  <si>
    <t>BPUDOPD_byFund 
(within BP_TiePoint_Book New Fmt)</t>
  </si>
  <si>
    <t>BPPAY_Fund 
(within BP_TiePoint_Book New Fmt)</t>
  </si>
  <si>
    <t>BPUFCO_byFund 
(within BP_TiePoint_Book New Fmt)</t>
  </si>
  <si>
    <t>BPREV by Fund New 
(within BP_TiePoint_Book New Fmt)</t>
  </si>
  <si>
    <t>BPDO_byFund 
(within BP_TiePoint_Book New Fmt)</t>
  </si>
  <si>
    <t xml:space="preserve">BPDIRDO_byFund
(within BP_TiePoint_Book New Fmt) </t>
  </si>
  <si>
    <t>BPAR_NewFmt_byFund 
(within BP_TiePoint_Book New Fmt)</t>
  </si>
  <si>
    <t>FBT 
(within FS Book and HFM Form)</t>
  </si>
  <si>
    <t>ACCT_REC 
(within FS Book and HFM Form)</t>
  </si>
  <si>
    <t>MONETARY 
(within FS Book and HFM Form)</t>
  </si>
  <si>
    <t>INVENTOR 
(within FS Book and HFM Form)</t>
  </si>
  <si>
    <t>PPE 
(within FS Book and HFM Form)</t>
  </si>
  <si>
    <t>SGL 671000N Breakdown 
(within FS Book and HFM Form)</t>
  </si>
  <si>
    <t>OTHRASST 
(within FS Book and HFM Form)</t>
  </si>
  <si>
    <t>NOENTITY 
(within FS Book and HFM Form)</t>
  </si>
  <si>
    <t>DEBT 
(within FS Book and HFM Form)</t>
  </si>
  <si>
    <t>LIAB_BUR 
(within FS Book and HFM Form)</t>
  </si>
  <si>
    <t>FEDEMPLBEN 
(within FS Book and HFM Form)</t>
  </si>
  <si>
    <t>CLEANUP 
(within FS Book and HFM Form)</t>
  </si>
  <si>
    <t>LEASES 
(within FS Book and HFM Form)</t>
  </si>
  <si>
    <t>INVEST 
(within FS Book and HFM Form)</t>
  </si>
  <si>
    <t>LIABNTGL 
(within FS Book and HFM Form)</t>
  </si>
  <si>
    <t>UDO 
(within FS Book and HFM Form)</t>
  </si>
  <si>
    <t>BAR23 &amp; BAR23_XW 
(within FS Book and HFM Form)</t>
  </si>
  <si>
    <t>TBCURR3 
(within FS Book)</t>
  </si>
  <si>
    <t>Review Tie-Points report to ensure that for each fund group, total of budgetary, direct delivered orders accounts (490100DIR less 490100DIR Beginning, 490110DIR, 490200DIR, 497200DIR, 498100DIR, and 498200DIR) agree to proprietary expended appropriations accounts (570000, 570010). 
PURPOSE:  To ensure that budgetary, direct delivered orders is consistent with proprietary expended appropriations. 
This tie-point is only applicable to appropriated funds.</t>
  </si>
  <si>
    <t>Quarterly</t>
  </si>
  <si>
    <t xml:space="preserve"> #</t>
  </si>
  <si>
    <t>Report 
Name</t>
  </si>
  <si>
    <t>Review 
Result</t>
  </si>
  <si>
    <t>OFM 
Comment</t>
  </si>
  <si>
    <t>Bureau 
Response</t>
  </si>
  <si>
    <t xml:space="preserve">Report books from Hyperion Financial Management system (HFM) saved to bureau folder:  
 - QX Financial Statements Book (QTRXFSBOOK) 
 - Budgetary to Proprietary Tie-Points Book </t>
  </si>
  <si>
    <t xml:space="preserve">Current Bureau On-Top AJEs and Review Comments template:  
 - Includes listing of applicable HFM journal entries (AJEs) and recommended dispositions at top
 - Includes applicable review comments and summarized bureau responses  </t>
  </si>
  <si>
    <t>Bureau Binder Peer Review</t>
  </si>
  <si>
    <t>Checklists—copies of (1) Review Procedures Checklist Part I, (2) Bureau Subsequent Review Checklist Part II, and (3) Bureau CFO Review Checklist Part III, all with signature/initials of appropriate staff</t>
  </si>
  <si>
    <t>Files referenced in OnTop AJE and Review Comments template have been saved to bureau folder</t>
  </si>
  <si>
    <t>All bureau HFM adjusting journal entries (AJEs) have been saved to the bureau folder</t>
  </si>
  <si>
    <t>GTAS vs HFM comparison with bureau explanations saved to bureau folder</t>
  </si>
  <si>
    <t>Quarterly questionnaire responses saved to bureau folder for (a) Significant Events/Transaction and (b) GAAP-compliance</t>
  </si>
  <si>
    <t>Key bureau correspondence saved to bureau folder</t>
  </si>
  <si>
    <t>Pertinent information saved to bureau folder (eg, recurring issues)</t>
  </si>
  <si>
    <t>FY 2024 Q3 On-Top Adjusting Journal Entries and Review Procedures</t>
  </si>
  <si>
    <t>LEASES (Leases - Various; Leases - RTULeaseExp; Leases - LeaseliabFutPmts)</t>
  </si>
  <si>
    <t>These new form/reports include all disclosures for Note 14 (Leases) including effective Q2 FY 2024 for SFFAS 54 as amended.
The following tie-points to SGLs are included:
-	Total Intragovernmental Lease Expenses (which are broken down by Major Underlying Asset Category) agrees to SGL 693000C$$ plus SGL 693000F$$.
-	Amortization Expense of the Right-to-use Lease Assets agrees to SGL 671300N$$.
-	Total Lease Liabilities agrees to SGL 293000N$$ plus SGL 293010N$$.
For the Intragovernmental Leases as Lessee - Estimated Real Property Rent Payments to GSA for Next Five Fiscal Years table, review for reasonableness of estimated amounts by comparing estimated amounts to prior quarter(s) data and/or prior fiscal year’s data.  Follow up as needed for this reasonableness review.</t>
  </si>
  <si>
    <t>Review Tie-Points report to ensure Non-Entity Assets equals corresponding liabilities entered into Non-entity assets schedule. (see NONENTITY report).</t>
  </si>
  <si>
    <t>Review Tie-Points report to ensure that for each fund group, total of budgetary delivered orders accounts (490100, 490110, 493100, 497100, and 498100) agree to total of funded and unfunded portions of proprietary payables/accrued expenses accounts (211000, 212000, 213000, 214000, 214010, 214100, 215000, 215500, 216000, 217000, 217900, 218000, 219000, 221000, 221100, 221300, 221500, 221600, 221700, 221800, 222000, 222500, 229000, 233000, 261000, 262000, 265000, 291000, 292000, 293000, 293010, 294000, 296000, 297000, 298000, 299000, and 299500) less total of unfunded portion of SGL balances per LIABNTGL. 
PURPOSE:  To ensure that budgetary delivered orders – unpaid agree to funded portions of proprietary payables/accrued expenses.</t>
  </si>
  <si>
    <t xml:space="preserve">Review Footnotes Text Matrix submitted to OFM to ensure accuracy and completeness.
</t>
  </si>
  <si>
    <t>Review Tie-Points report to ensure that for each fund group, total of undisbursed budgetary status accounts (438200, 438300, 438400, 439800, 442000, 443000, 445000, 449000, 451000, 461000, 462000, 465000, 470000, 480100, 480110, 483100, 487100, 488100, 490100, 490110,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and 449000.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t>
  </si>
  <si>
    <t>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</si>
</sst>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F800]dddd\,\ mmmm\ dd\,\ yyyy"/>
    <numFmt numFmtId="165" formatCode="dd\-mmm\-yyyy"/>
  </numFmts>
  <fonts count="39" x14ac:knownFonts="1">
    <font>
      <sz val="11"/>
      <color theme="1"/>
      <name val="Calibri"/>
      <family val="2"/>
      <scheme val="minor"/>
    </font>
    <font>
      <sz val="11"/>
      <color theme="1"/>
      <name val="Calibri"/>
      <family val="2"/>
      <scheme val="minor"/>
    </font>
    <font>
      <sz val="11"/>
      <color rgb="FF9C5700"/>
      <name val="Calibri"/>
      <family val="2"/>
      <scheme val="minor"/>
    </font>
    <font>
      <sz val="11"/>
      <color theme="1"/>
      <name val="Times New Roman"/>
      <family val="1"/>
    </font>
    <font>
      <sz val="11"/>
      <color rgb="FF0000CC"/>
      <name val="Times New Roman"/>
      <family val="1"/>
    </font>
    <font>
      <b/>
      <sz val="11"/>
      <color theme="1"/>
      <name val="Times New Roman"/>
      <family val="1"/>
    </font>
    <font>
      <sz val="11"/>
      <color rgb="FF1A1A1A"/>
      <name val="Times New Roman"/>
      <family val="1"/>
    </font>
    <font>
      <sz val="11"/>
      <color rgb="FF161617"/>
      <name val="Times New Roman"/>
      <family val="1"/>
    </font>
    <font>
      <sz val="11"/>
      <color rgb="FF9C5700"/>
      <name val="Times New Roman"/>
      <family val="1"/>
    </font>
    <font>
      <u/>
      <sz val="11"/>
      <color theme="10"/>
      <name val="Calibri"/>
      <family val="2"/>
      <scheme val="minor"/>
    </font>
    <font>
      <u/>
      <sz val="11"/>
      <color theme="1"/>
      <name val="Times New Roman"/>
      <family val="1"/>
    </font>
    <font>
      <sz val="11"/>
      <color rgb="FF181818"/>
      <name val="Times New Roman"/>
      <family val="1"/>
    </font>
    <font>
      <b/>
      <sz val="11"/>
      <color rgb="FF181818"/>
      <name val="Times New Roman"/>
      <family val="1"/>
    </font>
    <font>
      <i/>
      <sz val="11"/>
      <color rgb="FF161617"/>
      <name val="Times New Roman"/>
      <family val="1"/>
    </font>
    <font>
      <b/>
      <u/>
      <sz val="11"/>
      <color rgb="FF161617"/>
      <name val="Times New Roman"/>
      <family val="1"/>
    </font>
    <font>
      <b/>
      <sz val="11"/>
      <color rgb="FF1A1A1A"/>
      <name val="Times New Roman"/>
      <family val="1"/>
    </font>
    <font>
      <i/>
      <sz val="11"/>
      <color rgb="FF1A1A1A"/>
      <name val="Times New Roman"/>
      <family val="1"/>
    </font>
    <font>
      <i/>
      <u/>
      <sz val="11"/>
      <color rgb="FF161617"/>
      <name val="Times New Roman"/>
      <family val="1"/>
    </font>
    <font>
      <b/>
      <sz val="11"/>
      <color rgb="FF0000CC"/>
      <name val="Times New Roman"/>
      <family val="1"/>
    </font>
    <font>
      <u/>
      <sz val="11"/>
      <color theme="10"/>
      <name val="Times New Roman"/>
      <family val="1"/>
    </font>
    <font>
      <i/>
      <sz val="11"/>
      <color rgb="FF0000CC"/>
      <name val="Times New Roman"/>
      <family val="1"/>
    </font>
    <font>
      <sz val="8"/>
      <color theme="1"/>
      <name val="Times New Roman"/>
      <family val="1"/>
    </font>
    <font>
      <b/>
      <i/>
      <sz val="11"/>
      <color rgb="FF0000CC"/>
      <name val="Times New Roman"/>
      <family val="1"/>
    </font>
    <font>
      <sz val="9"/>
      <color theme="1"/>
      <name val="Times New Roman"/>
      <family val="1"/>
    </font>
    <font>
      <sz val="11"/>
      <color rgb="FF006100"/>
      <name val="Calibri"/>
      <family val="2"/>
      <scheme val="minor"/>
    </font>
    <font>
      <b/>
      <sz val="14"/>
      <color theme="1"/>
      <name val="Times New Roman"/>
      <family val="1"/>
    </font>
    <font>
      <b/>
      <sz val="12"/>
      <color theme="1"/>
      <name val="Times New Roman"/>
      <family val="1"/>
    </font>
    <font>
      <sz val="12"/>
      <color rgb="FF161617"/>
      <name val="Times New Roman"/>
      <family val="1"/>
    </font>
    <font>
      <sz val="12"/>
      <color rgb="FF1A1A1A"/>
      <name val="Times New Roman"/>
      <family val="1"/>
    </font>
    <font>
      <b/>
      <sz val="12"/>
      <color rgb="FF161617"/>
      <name val="Times New Roman"/>
      <family val="1"/>
    </font>
    <font>
      <b/>
      <sz val="12"/>
      <color rgb="FF1A1A1A"/>
      <name val="Times New Roman"/>
      <family val="1"/>
    </font>
    <font>
      <i/>
      <u/>
      <sz val="12"/>
      <color rgb="FF161617"/>
      <name val="Times New Roman"/>
      <family val="1"/>
    </font>
    <font>
      <sz val="12"/>
      <color theme="1"/>
      <name val="Times New Roman"/>
      <family val="1"/>
    </font>
    <font>
      <i/>
      <sz val="12"/>
      <color rgb="FF161617"/>
      <name val="Times New Roman"/>
      <family val="1"/>
    </font>
    <font>
      <sz val="11"/>
      <name val="Times New Roman"/>
      <family val="1"/>
    </font>
    <font>
      <b/>
      <sz val="11"/>
      <color rgb="FF161617"/>
      <name val="Times New Roman"/>
      <family val="1"/>
    </font>
    <font>
      <b/>
      <sz val="11"/>
      <name val="Times New Roman"/>
      <family val="1"/>
    </font>
    <font>
      <b/>
      <u/>
      <sz val="11"/>
      <name val="Times New Roman"/>
      <family val="1"/>
    </font>
    <font>
      <i/>
      <sz val="11"/>
      <name val="Times New Roman"/>
      <family val="1"/>
    </font>
  </fonts>
  <fills count="11">
    <fill>
      <patternFill patternType="none"/>
    </fill>
    <fill>
      <patternFill patternType="gray125"/>
    </fill>
    <fill>
      <patternFill patternType="solid">
        <fgColor rgb="FFFFEB9C"/>
      </patternFill>
    </fill>
    <fill>
      <patternFill patternType="solid">
        <fgColor theme="4" tint="0.59999389629810485"/>
        <bgColor indexed="65"/>
      </patternFill>
    </fill>
    <fill>
      <patternFill patternType="solid">
        <fgColor theme="8" tint="0.79998168889431442"/>
        <bgColor indexed="64"/>
      </patternFill>
    </fill>
    <fill>
      <patternFill patternType="solid">
        <fgColor rgb="FFE7F6FF"/>
        <bgColor indexed="64"/>
      </patternFill>
    </fill>
    <fill>
      <patternFill patternType="solid">
        <fgColor theme="0" tint="-4.9989318521683403E-2"/>
        <bgColor indexed="64"/>
      </patternFill>
    </fill>
    <fill>
      <patternFill patternType="solid">
        <fgColor rgb="FFC6EFCE"/>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9" fillId="0" borderId="0" applyNumberFormat="0" applyFill="0" applyBorder="0" applyAlignment="0" applyProtection="0"/>
    <xf numFmtId="0" fontId="24" fillId="7" borderId="0" applyNumberFormat="0" applyBorder="0" applyAlignment="0" applyProtection="0"/>
  </cellStyleXfs>
  <cellXfs count="467">
    <xf numFmtId="0" fontId="0" fillId="0" borderId="0" xfId="0"/>
    <xf numFmtId="0" fontId="3" fillId="0" borderId="0" xfId="0" applyFont="1"/>
    <xf numFmtId="0" fontId="3" fillId="0" borderId="4" xfId="0" applyFont="1" applyBorder="1" applyAlignment="1">
      <alignment horizontal="left" vertical="top"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6" fillId="0" borderId="4" xfId="0" applyFont="1" applyBorder="1" applyAlignment="1">
      <alignment horizontal="left" vertical="top" wrapText="1"/>
    </xf>
    <xf numFmtId="0" fontId="7" fillId="0" borderId="4" xfId="0" applyFont="1" applyBorder="1" applyAlignment="1">
      <alignment horizontal="left" vertical="top" wrapText="1"/>
    </xf>
    <xf numFmtId="0" fontId="3" fillId="0" borderId="0" xfId="0" applyFont="1" applyAlignment="1">
      <alignment vertical="top" wrapText="1"/>
    </xf>
    <xf numFmtId="0" fontId="3" fillId="0" borderId="4" xfId="0" applyFont="1" applyBorder="1" applyAlignment="1">
      <alignment horizontal="left" vertical="top"/>
    </xf>
    <xf numFmtId="0" fontId="6" fillId="0" borderId="5" xfId="0" applyFont="1" applyBorder="1" applyAlignment="1">
      <alignment horizontal="left" vertical="top" wrapText="1"/>
    </xf>
    <xf numFmtId="0" fontId="3" fillId="0" borderId="4" xfId="0" applyFont="1" applyBorder="1" applyAlignment="1">
      <alignment horizontal="center" vertical="center"/>
    </xf>
    <xf numFmtId="0" fontId="5" fillId="0" borderId="0" xfId="0" applyFont="1"/>
    <xf numFmtId="0" fontId="5" fillId="4" borderId="7" xfId="0" applyFont="1" applyFill="1" applyBorder="1"/>
    <xf numFmtId="0" fontId="5" fillId="4" borderId="8" xfId="0" applyFont="1" applyFill="1" applyBorder="1"/>
    <xf numFmtId="0" fontId="5" fillId="4" borderId="10" xfId="0" applyFont="1" applyFill="1" applyBorder="1"/>
    <xf numFmtId="0" fontId="5" fillId="4" borderId="11" xfId="0" applyFont="1" applyFill="1" applyBorder="1"/>
    <xf numFmtId="0" fontId="3" fillId="0" borderId="0" xfId="0" applyFont="1" applyAlignment="1">
      <alignment horizontal="left" vertical="top" wrapText="1"/>
    </xf>
    <xf numFmtId="0" fontId="3" fillId="0" borderId="0" xfId="0" applyFont="1" applyAlignment="1">
      <alignment horizontal="center" vertical="top" wrapText="1"/>
    </xf>
    <xf numFmtId="0" fontId="11" fillId="0" borderId="4" xfId="0" applyFont="1" applyBorder="1" applyAlignment="1">
      <alignment horizontal="left" vertical="top" wrapText="1"/>
    </xf>
    <xf numFmtId="0" fontId="7" fillId="0" borderId="4" xfId="0" applyFont="1" applyBorder="1" applyAlignment="1">
      <alignment wrapText="1"/>
    </xf>
    <xf numFmtId="0" fontId="7" fillId="0" borderId="4" xfId="0" applyFont="1" applyBorder="1" applyAlignment="1">
      <alignment vertical="top" wrapText="1"/>
    </xf>
    <xf numFmtId="0" fontId="6" fillId="0" borderId="4" xfId="0" applyFont="1" applyBorder="1" applyAlignment="1">
      <alignment horizontal="left" vertical="center" wrapText="1"/>
    </xf>
    <xf numFmtId="0" fontId="3" fillId="4" borderId="8" xfId="0" applyFont="1" applyFill="1" applyBorder="1"/>
    <xf numFmtId="0" fontId="3" fillId="4" borderId="11" xfId="0" applyFont="1" applyFill="1" applyBorder="1"/>
    <xf numFmtId="0" fontId="5" fillId="5" borderId="30" xfId="2" applyFont="1" applyFill="1" applyBorder="1" applyAlignment="1">
      <alignment horizontal="center" vertical="center" wrapText="1"/>
    </xf>
    <xf numFmtId="0" fontId="18" fillId="0" borderId="0" xfId="0" applyFont="1"/>
    <xf numFmtId="0" fontId="3" fillId="0" borderId="5" xfId="0" applyFont="1" applyBorder="1" applyAlignment="1">
      <alignment horizontal="left" vertical="center" wrapText="1"/>
    </xf>
    <xf numFmtId="0" fontId="19" fillId="0" borderId="0" xfId="3" applyFont="1"/>
    <xf numFmtId="0" fontId="4" fillId="0" borderId="0" xfId="0" applyFont="1"/>
    <xf numFmtId="0" fontId="5" fillId="0" borderId="0" xfId="2" applyFont="1" applyFill="1" applyBorder="1" applyAlignment="1">
      <alignment horizontal="left"/>
    </xf>
    <xf numFmtId="0" fontId="4" fillId="0" borderId="0" xfId="0" applyFont="1" applyAlignment="1">
      <alignment horizontal="center" vertical="center"/>
    </xf>
    <xf numFmtId="0" fontId="18" fillId="5" borderId="31" xfId="2" applyFont="1" applyFill="1" applyBorder="1" applyAlignment="1">
      <alignment horizontal="center" vertical="center" wrapText="1"/>
    </xf>
    <xf numFmtId="0" fontId="18" fillId="5" borderId="30" xfId="2" applyFont="1" applyFill="1" applyBorder="1" applyAlignment="1">
      <alignment horizontal="center" vertical="center" wrapText="1"/>
    </xf>
    <xf numFmtId="0" fontId="4" fillId="0" borderId="0" xfId="0" applyFont="1" applyAlignment="1">
      <alignment horizontal="left" vertical="top" wrapText="1"/>
    </xf>
    <xf numFmtId="0" fontId="20" fillId="0" borderId="0" xfId="0" applyFont="1" applyAlignment="1">
      <alignment horizontal="left"/>
    </xf>
    <xf numFmtId="0" fontId="8" fillId="2" borderId="5" xfId="1" applyFont="1" applyBorder="1" applyAlignment="1">
      <alignment horizontal="center" vertical="center"/>
    </xf>
    <xf numFmtId="0" fontId="8" fillId="2" borderId="5" xfId="1" applyFont="1" applyBorder="1" applyAlignment="1">
      <alignment horizontal="left" vertical="top" wrapText="1"/>
    </xf>
    <xf numFmtId="0" fontId="8" fillId="2" borderId="5" xfId="1" applyFont="1" applyBorder="1" applyAlignment="1">
      <alignment horizontal="left" vertical="center" wrapText="1"/>
    </xf>
    <xf numFmtId="0" fontId="4" fillId="2" borderId="5" xfId="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left" vertical="top" wrapText="1"/>
    </xf>
    <xf numFmtId="0" fontId="5" fillId="5" borderId="30" xfId="2" applyFont="1" applyFill="1" applyBorder="1" applyAlignment="1">
      <alignment horizontal="center" vertical="center"/>
    </xf>
    <xf numFmtId="0" fontId="22" fillId="0" borderId="0" xfId="0" applyFont="1"/>
    <xf numFmtId="0" fontId="4" fillId="0" borderId="4" xfId="0" applyFont="1" applyBorder="1" applyAlignment="1">
      <alignment horizontal="left" vertical="center" wrapText="1"/>
    </xf>
    <xf numFmtId="0" fontId="21"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3" fillId="0" borderId="4" xfId="0" applyFont="1" applyBorder="1" applyAlignment="1">
      <alignment horizontal="left" vertical="center" wrapText="1"/>
    </xf>
    <xf numFmtId="0" fontId="4" fillId="0" borderId="5" xfId="0" applyFont="1" applyBorder="1" applyAlignment="1">
      <alignment horizontal="center" vertical="center" wrapText="1"/>
    </xf>
    <xf numFmtId="0" fontId="18" fillId="0" borderId="0" xfId="2" applyFont="1" applyFill="1" applyBorder="1" applyAlignment="1">
      <alignment horizontal="left" vertical="top"/>
    </xf>
    <xf numFmtId="0" fontId="5" fillId="0" borderId="0" xfId="2" applyFont="1" applyFill="1" applyBorder="1" applyAlignment="1">
      <alignment horizontal="left" vertical="top"/>
    </xf>
    <xf numFmtId="0" fontId="3" fillId="0" borderId="0" xfId="2" applyFont="1" applyFill="1" applyBorder="1"/>
    <xf numFmtId="0" fontId="3" fillId="0" borderId="5" xfId="0" applyFont="1" applyBorder="1" applyAlignment="1">
      <alignment horizontal="center" vertical="center" wrapText="1"/>
    </xf>
    <xf numFmtId="0" fontId="5" fillId="3" borderId="30" xfId="2" applyFont="1" applyBorder="1" applyAlignment="1">
      <alignment horizontal="center" vertical="center"/>
    </xf>
    <xf numFmtId="0" fontId="5" fillId="3" borderId="30" xfId="2" applyFont="1" applyBorder="1" applyAlignment="1">
      <alignment horizontal="center" vertical="center" wrapText="1"/>
    </xf>
    <xf numFmtId="0" fontId="5" fillId="3" borderId="31" xfId="2" applyFont="1" applyBorder="1" applyAlignment="1">
      <alignment horizontal="center" vertical="center" wrapText="1"/>
    </xf>
    <xf numFmtId="0" fontId="7" fillId="0" borderId="5" xfId="0" applyFont="1" applyBorder="1" applyAlignment="1">
      <alignment wrapText="1"/>
    </xf>
    <xf numFmtId="0" fontId="18" fillId="0" borderId="0" xfId="0" applyFont="1" applyAlignment="1">
      <alignment horizontal="center" wrapText="1"/>
    </xf>
    <xf numFmtId="0" fontId="5" fillId="0" borderId="0" xfId="2" applyFont="1" applyFill="1" applyBorder="1" applyAlignment="1">
      <alignment horizontal="left" vertical="center" wrapText="1"/>
    </xf>
    <xf numFmtId="6" fontId="4" fillId="0" borderId="4" xfId="0" applyNumberFormat="1" applyFont="1" applyBorder="1" applyAlignment="1">
      <alignment horizontal="center" vertical="center" wrapText="1"/>
    </xf>
    <xf numFmtId="164" fontId="5" fillId="0" borderId="0" xfId="2" applyNumberFormat="1" applyFont="1" applyFill="1" applyBorder="1" applyAlignment="1">
      <alignment horizontal="left" vertical="center" wrapText="1"/>
    </xf>
    <xf numFmtId="0" fontId="5" fillId="8" borderId="25" xfId="2" applyFont="1" applyFill="1" applyBorder="1" applyAlignment="1">
      <alignment horizontal="left" vertical="center" wrapText="1"/>
    </xf>
    <xf numFmtId="0" fontId="5" fillId="8" borderId="26" xfId="2" applyFont="1" applyFill="1" applyBorder="1" applyAlignment="1">
      <alignment horizontal="left" vertical="center" wrapText="1"/>
    </xf>
    <xf numFmtId="164" fontId="5" fillId="8" borderId="26" xfId="2" applyNumberFormat="1" applyFont="1" applyFill="1" applyBorder="1" applyAlignment="1">
      <alignment horizontal="left" vertical="center" wrapText="1"/>
    </xf>
    <xf numFmtId="164" fontId="5" fillId="8" borderId="27" xfId="2" applyNumberFormat="1" applyFont="1" applyFill="1" applyBorder="1" applyAlignment="1">
      <alignment horizontal="left" vertical="center" wrapText="1"/>
    </xf>
    <xf numFmtId="0" fontId="5" fillId="8" borderId="14" xfId="2" applyFont="1" applyFill="1" applyBorder="1" applyAlignment="1">
      <alignment vertical="top"/>
    </xf>
    <xf numFmtId="0" fontId="5" fillId="8" borderId="18" xfId="2" applyFont="1" applyFill="1" applyBorder="1" applyAlignment="1">
      <alignment vertical="top"/>
    </xf>
    <xf numFmtId="0" fontId="4" fillId="0" borderId="36" xfId="0" applyFont="1" applyBorder="1" applyAlignment="1">
      <alignment horizontal="center" vertical="center"/>
    </xf>
    <xf numFmtId="0" fontId="4" fillId="0" borderId="12" xfId="0" applyFont="1" applyBorder="1" applyAlignment="1">
      <alignment horizontal="center" vertical="center"/>
    </xf>
    <xf numFmtId="0" fontId="26" fillId="3" borderId="38" xfId="2" applyFont="1" applyBorder="1" applyAlignment="1">
      <alignment horizontal="center" vertical="center"/>
    </xf>
    <xf numFmtId="0" fontId="8" fillId="2" borderId="39" xfId="1" applyFont="1" applyBorder="1" applyAlignment="1">
      <alignment horizontal="center" vertical="center"/>
    </xf>
    <xf numFmtId="0" fontId="8" fillId="2" borderId="19" xfId="1" applyFont="1" applyBorder="1" applyAlignment="1">
      <alignment horizontal="center" vertical="center"/>
    </xf>
    <xf numFmtId="0" fontId="8" fillId="2" borderId="40" xfId="1" applyFont="1" applyBorder="1" applyAlignment="1">
      <alignment horizontal="left" vertical="top" wrapText="1"/>
    </xf>
    <xf numFmtId="0" fontId="8" fillId="2" borderId="41" xfId="1" applyFont="1" applyBorder="1" applyAlignment="1">
      <alignment horizontal="left" vertical="top" wrapText="1"/>
    </xf>
    <xf numFmtId="0" fontId="3" fillId="0" borderId="42" xfId="0" applyFont="1" applyBorder="1" applyAlignment="1">
      <alignment horizontal="center" vertical="center"/>
    </xf>
    <xf numFmtId="0" fontId="3" fillId="0" borderId="12" xfId="0" applyFont="1" applyBorder="1" applyAlignment="1">
      <alignment horizontal="center" vertical="center" wrapText="1"/>
    </xf>
    <xf numFmtId="0" fontId="3" fillId="0" borderId="43" xfId="0" applyFont="1" applyBorder="1" applyAlignment="1">
      <alignment horizontal="left" vertical="top" wrapText="1"/>
    </xf>
    <xf numFmtId="0" fontId="28" fillId="0" borderId="4" xfId="0" applyFont="1" applyBorder="1" applyAlignment="1">
      <alignment horizontal="left" vertical="top"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wrapText="1"/>
    </xf>
    <xf numFmtId="0" fontId="11" fillId="0" borderId="10"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5" fillId="3" borderId="6" xfId="2" applyFont="1" applyBorder="1" applyAlignment="1">
      <alignment horizontal="left" vertical="center"/>
    </xf>
    <xf numFmtId="0" fontId="5" fillId="3" borderId="7" xfId="2" applyFont="1" applyBorder="1" applyAlignment="1">
      <alignment horizontal="left" vertical="center"/>
    </xf>
    <xf numFmtId="0" fontId="5" fillId="3" borderId="7" xfId="2" applyFont="1" applyBorder="1" applyAlignment="1">
      <alignment horizontal="center" vertical="center"/>
    </xf>
    <xf numFmtId="0" fontId="5" fillId="3" borderId="8" xfId="2" applyFont="1" applyBorder="1" applyAlignment="1">
      <alignment horizontal="center" vertical="center"/>
    </xf>
    <xf numFmtId="0" fontId="5" fillId="3" borderId="48" xfId="2"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wrapText="1"/>
    </xf>
    <xf numFmtId="0" fontId="28" fillId="0" borderId="40" xfId="0" applyFont="1" applyBorder="1" applyAlignment="1">
      <alignment horizontal="left" vertical="top"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2" fillId="0" borderId="4" xfId="0" applyFont="1" applyBorder="1" applyAlignment="1">
      <alignment horizontal="left" vertical="top" wrapText="1"/>
    </xf>
    <xf numFmtId="0" fontId="3" fillId="0" borderId="43" xfId="0" applyFont="1" applyBorder="1" applyAlignment="1">
      <alignment horizontal="left" vertical="center" wrapText="1"/>
    </xf>
    <xf numFmtId="0" fontId="27" fillId="0" borderId="4" xfId="0" applyFont="1" applyBorder="1" applyAlignment="1">
      <alignment horizontal="left" vertical="top" wrapText="1"/>
    </xf>
    <xf numFmtId="0" fontId="28" fillId="0" borderId="4" xfId="0" applyFont="1" applyBorder="1" applyAlignment="1">
      <alignment horizontal="left" vertical="center" wrapText="1"/>
    </xf>
    <xf numFmtId="0" fontId="3" fillId="0" borderId="47" xfId="0" applyFont="1" applyBorder="1" applyAlignment="1">
      <alignment horizontal="center" vertical="center" wrapText="1"/>
    </xf>
    <xf numFmtId="0" fontId="28" fillId="0" borderId="45"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9" xfId="0" applyFont="1" applyBorder="1" applyAlignment="1">
      <alignment horizontal="center" vertical="center"/>
    </xf>
    <xf numFmtId="0" fontId="7" fillId="0" borderId="40" xfId="0" applyFont="1" applyBorder="1" applyAlignment="1">
      <alignment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12" xfId="0" applyFont="1" applyBorder="1" applyAlignment="1">
      <alignment horizontal="center" vertical="center"/>
    </xf>
    <xf numFmtId="0" fontId="3" fillId="0" borderId="47" xfId="0" applyFont="1" applyBorder="1" applyAlignment="1">
      <alignment horizontal="center" vertical="center"/>
    </xf>
    <xf numFmtId="0" fontId="7" fillId="0" borderId="45" xfId="0" applyFont="1" applyBorder="1" applyAlignment="1">
      <alignment horizontal="left" vertical="top" wrapText="1"/>
    </xf>
    <xf numFmtId="0" fontId="26" fillId="3" borderId="48" xfId="2" applyFont="1" applyBorder="1" applyAlignment="1">
      <alignment horizontal="center" vertical="center"/>
    </xf>
    <xf numFmtId="0" fontId="3" fillId="0" borderId="40" xfId="0" applyFont="1" applyBorder="1" applyAlignment="1">
      <alignment horizontal="center" vertical="center" wrapText="1"/>
    </xf>
    <xf numFmtId="0" fontId="6" fillId="0" borderId="7" xfId="0" applyFont="1" applyBorder="1" applyAlignment="1">
      <alignment horizontal="left" vertical="top"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37" xfId="0" applyFont="1" applyBorder="1" applyAlignment="1">
      <alignment horizontal="left" vertical="top" wrapText="1"/>
    </xf>
    <xf numFmtId="0" fontId="3" fillId="0" borderId="37" xfId="0" applyFont="1" applyBorder="1" applyAlignment="1">
      <alignment horizontal="left" vertical="top" wrapText="1"/>
    </xf>
    <xf numFmtId="0" fontId="3" fillId="0" borderId="53" xfId="0" applyFont="1" applyBorder="1" applyAlignment="1">
      <alignment horizontal="left" vertical="top" wrapText="1"/>
    </xf>
    <xf numFmtId="0" fontId="26" fillId="3" borderId="39" xfId="2" applyFont="1" applyBorder="1"/>
    <xf numFmtId="0" fontId="26" fillId="3" borderId="15" xfId="2" applyFont="1" applyBorder="1"/>
    <xf numFmtId="0" fontId="3" fillId="3" borderId="13" xfId="2" applyFont="1" applyBorder="1" applyAlignment="1">
      <alignment horizontal="left" vertical="center"/>
    </xf>
    <xf numFmtId="0" fontId="3" fillId="3" borderId="15" xfId="2" applyFont="1" applyBorder="1"/>
    <xf numFmtId="0" fontId="3" fillId="3" borderId="14" xfId="2" applyFont="1" applyBorder="1"/>
    <xf numFmtId="0" fontId="26" fillId="3" borderId="55" xfId="2" applyFont="1" applyBorder="1"/>
    <xf numFmtId="0" fontId="26" fillId="3" borderId="10" xfId="2" applyFont="1" applyBorder="1"/>
    <xf numFmtId="14" fontId="5" fillId="3" borderId="10" xfId="2" applyNumberFormat="1" applyFont="1" applyBorder="1" applyAlignment="1">
      <alignment horizontal="left" vertical="center"/>
    </xf>
    <xf numFmtId="0" fontId="3" fillId="3" borderId="10" xfId="2" applyFont="1" applyBorder="1"/>
    <xf numFmtId="0" fontId="3" fillId="3" borderId="11" xfId="2" applyFont="1" applyBorder="1"/>
    <xf numFmtId="0" fontId="5" fillId="0" borderId="25" xfId="2" applyFont="1" applyFill="1" applyBorder="1" applyAlignment="1">
      <alignment horizontal="left" vertical="center" wrapText="1"/>
    </xf>
    <xf numFmtId="0" fontId="5" fillId="0" borderId="26" xfId="2" applyFont="1" applyFill="1" applyBorder="1" applyAlignment="1">
      <alignment horizontal="left" vertical="center" wrapText="1"/>
    </xf>
    <xf numFmtId="164" fontId="5" fillId="0" borderId="26" xfId="2" applyNumberFormat="1" applyFont="1" applyFill="1" applyBorder="1" applyAlignment="1">
      <alignment horizontal="left" vertical="center" wrapText="1"/>
    </xf>
    <xf numFmtId="164" fontId="5" fillId="0" borderId="27" xfId="2" applyNumberFormat="1" applyFont="1" applyFill="1" applyBorder="1" applyAlignment="1">
      <alignment horizontal="left" vertical="center" wrapText="1"/>
    </xf>
    <xf numFmtId="0" fontId="5" fillId="5" borderId="48" xfId="2" applyFont="1" applyFill="1" applyBorder="1" applyAlignment="1">
      <alignment horizontal="center" vertical="center"/>
    </xf>
    <xf numFmtId="0" fontId="4" fillId="6" borderId="40" xfId="1" applyFont="1" applyFill="1" applyBorder="1" applyAlignment="1">
      <alignment vertical="top" wrapText="1"/>
    </xf>
    <xf numFmtId="0" fontId="5" fillId="6" borderId="62" xfId="2" applyFont="1" applyFill="1" applyBorder="1" applyAlignment="1">
      <alignment horizontal="left"/>
    </xf>
    <xf numFmtId="0" fontId="5" fillId="6" borderId="63" xfId="2" applyFont="1" applyFill="1" applyBorder="1" applyAlignment="1">
      <alignment horizontal="left"/>
    </xf>
    <xf numFmtId="0" fontId="5" fillId="6" borderId="63" xfId="2" applyFont="1" applyFill="1" applyBorder="1" applyAlignment="1">
      <alignment horizontal="center"/>
    </xf>
    <xf numFmtId="0" fontId="5" fillId="6" borderId="64" xfId="2" applyFont="1" applyFill="1" applyBorder="1" applyAlignment="1">
      <alignment horizontal="center"/>
    </xf>
    <xf numFmtId="0" fontId="5" fillId="5" borderId="38" xfId="2" applyFont="1" applyFill="1" applyBorder="1" applyAlignment="1">
      <alignment horizontal="center" vertical="center"/>
    </xf>
    <xf numFmtId="0" fontId="5" fillId="6" borderId="6" xfId="2" applyFont="1" applyFill="1" applyBorder="1" applyAlignment="1">
      <alignment horizontal="left" vertical="center"/>
    </xf>
    <xf numFmtId="0" fontId="5" fillId="6" borderId="7" xfId="2" applyFont="1" applyFill="1" applyBorder="1" applyAlignment="1">
      <alignment horizontal="left" vertical="center"/>
    </xf>
    <xf numFmtId="0" fontId="5" fillId="6" borderId="7" xfId="2" applyFont="1" applyFill="1" applyBorder="1" applyAlignment="1">
      <alignment horizontal="center" vertical="center"/>
    </xf>
    <xf numFmtId="0" fontId="5" fillId="6" borderId="8" xfId="2" applyFont="1" applyFill="1" applyBorder="1" applyAlignment="1">
      <alignment horizontal="center" vertical="center"/>
    </xf>
    <xf numFmtId="0" fontId="5" fillId="5" borderId="38" xfId="2" applyFont="1" applyFill="1" applyBorder="1" applyAlignment="1">
      <alignment horizontal="center" vertical="center" wrapText="1"/>
    </xf>
    <xf numFmtId="0" fontId="5" fillId="5" borderId="48" xfId="2" applyFont="1" applyFill="1" applyBorder="1" applyAlignment="1">
      <alignment horizontal="center" vertical="center" wrapText="1"/>
    </xf>
    <xf numFmtId="0" fontId="6" fillId="0" borderId="40" xfId="0" applyFont="1" applyBorder="1" applyAlignment="1">
      <alignment horizontal="left" vertical="top" wrapText="1"/>
    </xf>
    <xf numFmtId="0" fontId="6" fillId="0" borderId="45" xfId="0" applyFont="1" applyBorder="1" applyAlignment="1">
      <alignment horizontal="left" vertical="top" wrapText="1"/>
    </xf>
    <xf numFmtId="0" fontId="7" fillId="0" borderId="40" xfId="0" applyFont="1" applyBorder="1" applyAlignment="1">
      <alignment horizontal="left" vertical="top" wrapText="1"/>
    </xf>
    <xf numFmtId="0" fontId="5" fillId="5" borderId="39" xfId="2" applyFont="1" applyFill="1" applyBorder="1"/>
    <xf numFmtId="0" fontId="5" fillId="5" borderId="15" xfId="2" applyFont="1" applyFill="1" applyBorder="1" applyAlignment="1">
      <alignment horizontal="left" vertical="center"/>
    </xf>
    <xf numFmtId="0" fontId="3" fillId="5" borderId="15" xfId="2" applyFont="1" applyFill="1" applyBorder="1"/>
    <xf numFmtId="0" fontId="3" fillId="5" borderId="14" xfId="2" applyFont="1" applyFill="1" applyBorder="1"/>
    <xf numFmtId="0" fontId="5" fillId="5" borderId="55" xfId="2" applyFont="1" applyFill="1" applyBorder="1"/>
    <xf numFmtId="0" fontId="5" fillId="5" borderId="10" xfId="2" applyFont="1" applyFill="1" applyBorder="1" applyAlignment="1">
      <alignment horizontal="left" vertical="center"/>
    </xf>
    <xf numFmtId="0" fontId="3" fillId="5" borderId="10" xfId="2" applyFont="1" applyFill="1" applyBorder="1"/>
    <xf numFmtId="0" fontId="3" fillId="5" borderId="11" xfId="2" applyFont="1" applyFill="1" applyBorder="1"/>
    <xf numFmtId="0" fontId="5" fillId="5" borderId="15" xfId="2" applyFont="1" applyFill="1" applyBorder="1" applyAlignment="1">
      <alignment horizontal="left" vertical="top"/>
    </xf>
    <xf numFmtId="0" fontId="3" fillId="4" borderId="14" xfId="2" applyFont="1" applyFill="1" applyBorder="1"/>
    <xf numFmtId="0" fontId="5" fillId="5" borderId="10" xfId="2" applyFont="1" applyFill="1" applyBorder="1" applyAlignment="1">
      <alignment horizontal="left" vertical="top"/>
    </xf>
    <xf numFmtId="0" fontId="3" fillId="4" borderId="11" xfId="2" applyFont="1" applyFill="1" applyBorder="1"/>
    <xf numFmtId="0" fontId="21" fillId="0" borderId="1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9" xfId="0" applyFont="1" applyBorder="1" applyAlignment="1">
      <alignment horizontal="center" vertical="center" wrapText="1"/>
    </xf>
    <xf numFmtId="0" fontId="34" fillId="0" borderId="4" xfId="4" applyFont="1" applyFill="1" applyBorder="1" applyAlignment="1">
      <alignment horizontal="left" vertical="top" wrapText="1"/>
    </xf>
    <xf numFmtId="0" fontId="34" fillId="0" borderId="43" xfId="4" applyFont="1" applyFill="1" applyBorder="1" applyAlignment="1">
      <alignment horizontal="left" vertical="top" wrapText="1"/>
    </xf>
    <xf numFmtId="0" fontId="34" fillId="0" borderId="4" xfId="0" applyFont="1" applyBorder="1" applyAlignment="1">
      <alignment horizontal="left" vertical="top" wrapText="1"/>
    </xf>
    <xf numFmtId="0" fontId="34" fillId="0" borderId="43" xfId="0" applyFont="1" applyBorder="1" applyAlignment="1">
      <alignment horizontal="left" vertical="top" wrapText="1"/>
    </xf>
    <xf numFmtId="0" fontId="34" fillId="0" borderId="4" xfId="0" applyFont="1" applyBorder="1" applyAlignment="1">
      <alignment horizontal="left" vertical="top"/>
    </xf>
    <xf numFmtId="0" fontId="34" fillId="0" borderId="45" xfId="0" applyFont="1" applyBorder="1" applyAlignment="1">
      <alignment horizontal="left" vertical="top" wrapText="1"/>
    </xf>
    <xf numFmtId="0" fontId="34" fillId="0" borderId="46" xfId="0" applyFont="1" applyBorder="1" applyAlignment="1">
      <alignment horizontal="left" vertical="top" wrapText="1"/>
    </xf>
    <xf numFmtId="0" fontId="34" fillId="0" borderId="5" xfId="0" applyFont="1" applyBorder="1" applyAlignment="1">
      <alignment horizontal="left" vertical="top" wrapText="1"/>
    </xf>
    <xf numFmtId="0" fontId="34" fillId="0" borderId="50" xfId="0" applyFont="1" applyBorder="1" applyAlignment="1">
      <alignment horizontal="left" vertical="top" wrapText="1"/>
    </xf>
    <xf numFmtId="0" fontId="34" fillId="0" borderId="43" xfId="0" applyFont="1" applyBorder="1" applyAlignment="1">
      <alignment horizontal="left" vertical="center" wrapText="1"/>
    </xf>
    <xf numFmtId="0" fontId="34" fillId="0" borderId="46" xfId="0" applyFont="1" applyBorder="1" applyAlignment="1">
      <alignment horizontal="left" vertical="center" wrapText="1"/>
    </xf>
    <xf numFmtId="0" fontId="34" fillId="0" borderId="40" xfId="0" applyFont="1" applyBorder="1" applyAlignment="1">
      <alignment horizontal="left" vertical="top" wrapText="1"/>
    </xf>
    <xf numFmtId="0" fontId="34" fillId="0" borderId="41" xfId="0" applyFont="1" applyBorder="1" applyAlignment="1">
      <alignment horizontal="left" vertical="top" wrapText="1"/>
    </xf>
    <xf numFmtId="0" fontId="34" fillId="0" borderId="7" xfId="0" applyFont="1" applyBorder="1" applyAlignment="1">
      <alignment horizontal="left" vertical="top" wrapText="1"/>
    </xf>
    <xf numFmtId="0" fontId="34" fillId="0" borderId="37" xfId="0" applyFont="1" applyBorder="1" applyAlignment="1">
      <alignment horizontal="left" vertical="top" wrapText="1"/>
    </xf>
    <xf numFmtId="0" fontId="34" fillId="0" borderId="53" xfId="0" applyFont="1" applyBorder="1" applyAlignment="1">
      <alignment horizontal="left" vertical="top" wrapText="1"/>
    </xf>
    <xf numFmtId="0" fontId="5" fillId="5" borderId="29" xfId="2" applyFont="1" applyFill="1" applyBorder="1" applyAlignment="1">
      <alignment horizontal="center" vertical="center"/>
    </xf>
    <xf numFmtId="0" fontId="4" fillId="6" borderId="49" xfId="1" applyFont="1" applyFill="1" applyBorder="1" applyAlignment="1">
      <alignment horizontal="center" vertical="center"/>
    </xf>
    <xf numFmtId="0" fontId="4" fillId="6" borderId="36" xfId="1" applyFont="1" applyFill="1" applyBorder="1" applyAlignment="1">
      <alignment horizontal="center" vertical="center"/>
    </xf>
    <xf numFmtId="0" fontId="4" fillId="6" borderId="5" xfId="1" applyFont="1" applyFill="1" applyBorder="1" applyAlignment="1">
      <alignment horizontal="left" vertical="top" wrapText="1"/>
    </xf>
    <xf numFmtId="0" fontId="4" fillId="6" borderId="50" xfId="1" applyFont="1" applyFill="1" applyBorder="1" applyAlignment="1">
      <alignment horizontal="left" vertical="top" wrapText="1"/>
    </xf>
    <xf numFmtId="0" fontId="36" fillId="0" borderId="0" xfId="0" applyFont="1"/>
    <xf numFmtId="0" fontId="34" fillId="0" borderId="0" xfId="0" applyFont="1"/>
    <xf numFmtId="0" fontId="36" fillId="5" borderId="29" xfId="2" applyFont="1" applyFill="1" applyBorder="1" applyAlignment="1">
      <alignment horizontal="center" vertical="center" wrapText="1"/>
    </xf>
    <xf numFmtId="0" fontId="4" fillId="0" borderId="0" xfId="0" applyFont="1" applyAlignment="1">
      <alignment horizontal="center"/>
    </xf>
    <xf numFmtId="0" fontId="5" fillId="5" borderId="31" xfId="2" applyFont="1" applyFill="1" applyBorder="1" applyAlignment="1">
      <alignment horizontal="center" vertical="center"/>
    </xf>
    <xf numFmtId="0" fontId="4" fillId="0" borderId="12" xfId="0" applyFont="1" applyBorder="1" applyAlignment="1">
      <alignment horizontal="left" vertical="center" wrapText="1"/>
    </xf>
    <xf numFmtId="0" fontId="3" fillId="0" borderId="0" xfId="0" applyFont="1" applyAlignment="1">
      <alignment horizontal="center" vertical="center" wrapText="1"/>
    </xf>
    <xf numFmtId="0" fontId="4" fillId="0" borderId="36" xfId="0" applyFont="1" applyBorder="1" applyAlignment="1">
      <alignment horizontal="left" vertical="center" wrapText="1"/>
    </xf>
    <xf numFmtId="0" fontId="4" fillId="0" borderId="5" xfId="1" applyFont="1" applyFill="1" applyBorder="1" applyAlignment="1">
      <alignment horizontal="center" vertical="center" wrapText="1"/>
    </xf>
    <xf numFmtId="0" fontId="4" fillId="0" borderId="5" xfId="0" applyFont="1" applyBorder="1" applyAlignment="1">
      <alignment vertical="center" wrapText="1"/>
    </xf>
    <xf numFmtId="0" fontId="36" fillId="5" borderId="65" xfId="2" applyFont="1" applyFill="1" applyBorder="1" applyAlignment="1">
      <alignment horizontal="center" vertical="center" wrapText="1"/>
    </xf>
    <xf numFmtId="0" fontId="8" fillId="2" borderId="4" xfId="1" applyFont="1" applyBorder="1" applyAlignment="1">
      <alignment horizontal="center" vertical="center"/>
    </xf>
    <xf numFmtId="0" fontId="8" fillId="2" borderId="4" xfId="1" applyFont="1" applyBorder="1" applyAlignment="1">
      <alignment horizontal="left" vertical="top" wrapText="1"/>
    </xf>
    <xf numFmtId="0" fontId="8" fillId="2" borderId="4" xfId="1" applyFont="1" applyBorder="1" applyAlignment="1">
      <alignment horizontal="left" vertical="center" wrapText="1"/>
    </xf>
    <xf numFmtId="0" fontId="3" fillId="9" borderId="4" xfId="0" applyFont="1" applyFill="1" applyBorder="1" applyAlignment="1">
      <alignment vertical="center"/>
    </xf>
    <xf numFmtId="0" fontId="3" fillId="9" borderId="4" xfId="0" applyFont="1" applyFill="1" applyBorder="1" applyAlignment="1">
      <alignment vertical="center" wrapText="1"/>
    </xf>
    <xf numFmtId="0" fontId="8" fillId="2" borderId="43" xfId="1" applyFont="1" applyBorder="1" applyAlignment="1">
      <alignment horizontal="left" vertical="center" wrapText="1"/>
    </xf>
    <xf numFmtId="0" fontId="3" fillId="9" borderId="43" xfId="0" applyFont="1" applyFill="1" applyBorder="1" applyAlignment="1">
      <alignment vertical="center" wrapText="1"/>
    </xf>
    <xf numFmtId="0" fontId="3" fillId="9" borderId="45" xfId="0" applyFont="1" applyFill="1" applyBorder="1" applyAlignment="1">
      <alignment vertical="center"/>
    </xf>
    <xf numFmtId="0" fontId="3" fillId="9" borderId="45" xfId="0" applyFont="1" applyFill="1" applyBorder="1" applyAlignment="1">
      <alignment vertical="center" wrapText="1"/>
    </xf>
    <xf numFmtId="0" fontId="3" fillId="9" borderId="46" xfId="0" applyFont="1" applyFill="1" applyBorder="1" applyAlignment="1">
      <alignment vertical="center" wrapText="1"/>
    </xf>
    <xf numFmtId="0" fontId="8" fillId="2" borderId="5" xfId="1" applyFont="1" applyBorder="1" applyAlignment="1">
      <alignment horizontal="center" vertical="center" wrapText="1"/>
    </xf>
    <xf numFmtId="0" fontId="36" fillId="4" borderId="6" xfId="0" applyFont="1" applyFill="1" applyBorder="1"/>
    <xf numFmtId="0" fontId="36" fillId="4" borderId="9" xfId="0" applyFont="1" applyFill="1" applyBorder="1"/>
    <xf numFmtId="0" fontId="36" fillId="0" borderId="0" xfId="2" applyFont="1" applyFill="1" applyBorder="1" applyAlignment="1">
      <alignment horizontal="left" vertical="center" wrapText="1"/>
    </xf>
    <xf numFmtId="0" fontId="34" fillId="2" borderId="42" xfId="1" applyFont="1" applyBorder="1" applyAlignment="1">
      <alignment horizontal="center" vertical="center"/>
    </xf>
    <xf numFmtId="0" fontId="34" fillId="0" borderId="42" xfId="0" applyFont="1" applyBorder="1" applyAlignment="1">
      <alignment horizontal="center" vertical="center"/>
    </xf>
    <xf numFmtId="0" fontId="34" fillId="0" borderId="44" xfId="0" applyFont="1" applyBorder="1" applyAlignment="1">
      <alignment horizontal="center" vertical="center"/>
    </xf>
    <xf numFmtId="0" fontId="37" fillId="0" borderId="0" xfId="0" applyFont="1"/>
    <xf numFmtId="0" fontId="34" fillId="2" borderId="4" xfId="1" applyFont="1" applyBorder="1" applyAlignment="1">
      <alignment horizontal="left" vertical="center" wrapText="1"/>
    </xf>
    <xf numFmtId="6" fontId="34" fillId="2" borderId="4" xfId="1" applyNumberFormat="1" applyFont="1" applyBorder="1" applyAlignment="1">
      <alignment horizontal="center" vertical="center" wrapText="1"/>
    </xf>
    <xf numFmtId="0" fontId="34" fillId="0" borderId="4" xfId="1" applyFont="1" applyFill="1" applyBorder="1" applyAlignment="1">
      <alignment horizontal="left" vertical="center" wrapText="1"/>
    </xf>
    <xf numFmtId="0" fontId="34" fillId="0" borderId="4" xfId="1" applyFont="1" applyFill="1" applyBorder="1" applyAlignment="1">
      <alignment horizontal="center" vertical="center" wrapText="1"/>
    </xf>
    <xf numFmtId="6" fontId="34" fillId="0" borderId="4" xfId="1" applyNumberFormat="1" applyFont="1" applyFill="1" applyBorder="1" applyAlignment="1">
      <alignment horizontal="center" vertical="center" wrapText="1"/>
    </xf>
    <xf numFmtId="0" fontId="34" fillId="0" borderId="45" xfId="1" applyFont="1" applyFill="1" applyBorder="1" applyAlignment="1">
      <alignment horizontal="left" vertical="center" wrapText="1"/>
    </xf>
    <xf numFmtId="6" fontId="34" fillId="0" borderId="45" xfId="1" applyNumberFormat="1" applyFont="1" applyFill="1" applyBorder="1" applyAlignment="1">
      <alignment horizontal="center" vertical="center" wrapText="1"/>
    </xf>
    <xf numFmtId="0" fontId="36" fillId="0" borderId="0" xfId="2" applyFont="1" applyFill="1" applyBorder="1" applyAlignment="1"/>
    <xf numFmtId="0" fontId="36" fillId="0" borderId="0" xfId="2" applyFont="1" applyFill="1" applyBorder="1" applyAlignment="1">
      <alignment horizontal="center"/>
    </xf>
    <xf numFmtId="0" fontId="36" fillId="0" borderId="0" xfId="2" applyFont="1" applyFill="1" applyBorder="1" applyAlignment="1">
      <alignment vertical="center"/>
    </xf>
    <xf numFmtId="0" fontId="36" fillId="0" borderId="0" xfId="0" applyFont="1" applyAlignment="1">
      <alignment horizontal="center" wrapText="1"/>
    </xf>
    <xf numFmtId="0" fontId="34" fillId="0" borderId="12" xfId="0" applyFont="1" applyBorder="1" applyAlignment="1">
      <alignment horizontal="left" vertical="center" wrapText="1"/>
    </xf>
    <xf numFmtId="0" fontId="34" fillId="0" borderId="4" xfId="0" applyFont="1" applyBorder="1" applyAlignment="1">
      <alignment horizontal="center" vertical="center" wrapText="1"/>
    </xf>
    <xf numFmtId="6" fontId="34" fillId="0" borderId="4" xfId="0" applyNumberFormat="1" applyFont="1" applyBorder="1" applyAlignment="1">
      <alignment horizontal="center" vertical="center" wrapText="1"/>
    </xf>
    <xf numFmtId="0" fontId="36" fillId="0" borderId="0" xfId="2" applyFont="1" applyFill="1" applyBorder="1" applyAlignment="1">
      <alignment horizontal="left"/>
    </xf>
    <xf numFmtId="0" fontId="38" fillId="0" borderId="0" xfId="0" applyFont="1"/>
    <xf numFmtId="0" fontId="36" fillId="0" borderId="29" xfId="0" applyFont="1" applyBorder="1" applyAlignment="1">
      <alignment horizontal="center" vertical="center" wrapText="1"/>
    </xf>
    <xf numFmtId="0" fontId="36" fillId="3" borderId="30" xfId="2" applyFont="1" applyBorder="1" applyAlignment="1">
      <alignment horizontal="center" vertical="center"/>
    </xf>
    <xf numFmtId="0" fontId="34" fillId="0" borderId="5"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Alignment="1">
      <alignment horizontal="center" vertical="center"/>
    </xf>
    <xf numFmtId="0" fontId="36" fillId="0" borderId="29" xfId="0" applyFont="1" applyBorder="1" applyAlignment="1">
      <alignment horizontal="center" wrapText="1"/>
    </xf>
    <xf numFmtId="0" fontId="34" fillId="0" borderId="5" xfId="0" applyFont="1" applyBorder="1" applyAlignment="1">
      <alignment horizontal="center" vertical="center" wrapText="1"/>
    </xf>
    <xf numFmtId="0" fontId="36" fillId="0" borderId="0" xfId="0" applyFont="1" applyAlignment="1">
      <alignment horizontal="center"/>
    </xf>
    <xf numFmtId="0" fontId="36" fillId="5" borderId="3" xfId="2" applyFont="1" applyFill="1" applyBorder="1" applyAlignment="1">
      <alignment horizontal="center" vertical="center" wrapText="1"/>
    </xf>
    <xf numFmtId="0" fontId="34" fillId="2" borderId="36" xfId="1" applyFont="1" applyBorder="1" applyAlignment="1">
      <alignment horizontal="center" vertical="center"/>
    </xf>
    <xf numFmtId="0" fontId="34" fillId="0" borderId="12" xfId="0" applyFont="1" applyBorder="1" applyAlignment="1">
      <alignment horizontal="center" vertical="center"/>
    </xf>
    <xf numFmtId="0" fontId="34" fillId="0" borderId="36" xfId="0" applyFont="1" applyBorder="1" applyAlignment="1">
      <alignment horizontal="center" vertical="center"/>
    </xf>
    <xf numFmtId="0" fontId="34" fillId="0" borderId="4" xfId="1" applyFont="1" applyFill="1" applyBorder="1" applyAlignment="1">
      <alignment horizontal="center" vertical="center"/>
    </xf>
    <xf numFmtId="0" fontId="34" fillId="10" borderId="4" xfId="1" applyFont="1" applyFill="1" applyBorder="1" applyAlignment="1">
      <alignment horizontal="center" vertical="center"/>
    </xf>
    <xf numFmtId="0" fontId="34" fillId="0" borderId="45" xfId="1" applyFont="1" applyFill="1" applyBorder="1" applyAlignment="1">
      <alignment horizontal="center" vertical="center"/>
    </xf>
    <xf numFmtId="0" fontId="36" fillId="5" borderId="29" xfId="2" applyFont="1" applyFill="1" applyBorder="1" applyAlignment="1">
      <alignment horizontal="center" vertical="top" wrapText="1"/>
    </xf>
    <xf numFmtId="0" fontId="5" fillId="5" borderId="30" xfId="2" applyFont="1" applyFill="1" applyBorder="1" applyAlignment="1">
      <alignment horizontal="center" vertical="top" wrapText="1"/>
    </xf>
    <xf numFmtId="0" fontId="36" fillId="5" borderId="30" xfId="2" applyFont="1" applyFill="1" applyBorder="1" applyAlignment="1">
      <alignment horizontal="center" vertical="top" wrapText="1"/>
    </xf>
    <xf numFmtId="0" fontId="5" fillId="5" borderId="31" xfId="2" applyFont="1" applyFill="1" applyBorder="1" applyAlignment="1">
      <alignment horizontal="center" vertical="top" wrapText="1"/>
    </xf>
    <xf numFmtId="0" fontId="5" fillId="0" borderId="6" xfId="2" applyFont="1" applyFill="1" applyBorder="1" applyAlignment="1">
      <alignment vertical="center"/>
    </xf>
    <xf numFmtId="0" fontId="5" fillId="0" borderId="7" xfId="2" applyFont="1" applyFill="1" applyBorder="1" applyAlignment="1">
      <alignment vertical="center"/>
    </xf>
    <xf numFmtId="0" fontId="5" fillId="0" borderId="33" xfId="2" applyFont="1" applyFill="1" applyBorder="1" applyAlignment="1">
      <alignment vertical="center"/>
    </xf>
    <xf numFmtId="0" fontId="5" fillId="0" borderId="28" xfId="2" applyFont="1" applyFill="1" applyBorder="1" applyAlignment="1">
      <alignment horizontal="left" vertical="center"/>
    </xf>
    <xf numFmtId="0" fontId="5" fillId="0" borderId="0" xfId="2" applyFont="1" applyFill="1" applyBorder="1" applyAlignment="1">
      <alignment horizontal="left" vertical="center"/>
    </xf>
    <xf numFmtId="0" fontId="5" fillId="0" borderId="32" xfId="2" applyFont="1" applyFill="1" applyBorder="1" applyAlignment="1">
      <alignment horizontal="left" vertical="center"/>
    </xf>
    <xf numFmtId="0" fontId="5" fillId="0" borderId="9" xfId="2" applyFont="1" applyFill="1" applyBorder="1" applyAlignment="1">
      <alignment horizontal="left" vertical="center"/>
    </xf>
    <xf numFmtId="0" fontId="5" fillId="0" borderId="10" xfId="2" applyFont="1" applyFill="1" applyBorder="1" applyAlignment="1">
      <alignment horizontal="left" vertical="center"/>
    </xf>
    <xf numFmtId="0" fontId="5" fillId="0" borderId="34" xfId="2" applyFont="1" applyFill="1" applyBorder="1" applyAlignment="1">
      <alignment horizontal="left" vertical="center"/>
    </xf>
    <xf numFmtId="0" fontId="5" fillId="5" borderId="6" xfId="2" applyFont="1" applyFill="1" applyBorder="1" applyAlignment="1">
      <alignment horizontal="centerContinuous"/>
    </xf>
    <xf numFmtId="0" fontId="5" fillId="5" borderId="7" xfId="2" applyFont="1" applyFill="1" applyBorder="1" applyAlignment="1">
      <alignment horizontal="centerContinuous"/>
    </xf>
    <xf numFmtId="0" fontId="5" fillId="5" borderId="8" xfId="2" applyFont="1" applyFill="1" applyBorder="1" applyAlignment="1">
      <alignment horizontal="centerContinuous"/>
    </xf>
    <xf numFmtId="0" fontId="5" fillId="5" borderId="29" xfId="2" applyFont="1" applyFill="1" applyBorder="1" applyAlignment="1">
      <alignment horizontal="centerContinuous"/>
    </xf>
    <xf numFmtId="0" fontId="5" fillId="5" borderId="30" xfId="2" applyFont="1" applyFill="1" applyBorder="1" applyAlignment="1">
      <alignment horizontal="centerContinuous"/>
    </xf>
    <xf numFmtId="0" fontId="5" fillId="5" borderId="35" xfId="2" applyFont="1" applyFill="1" applyBorder="1" applyAlignment="1">
      <alignment horizontal="centerContinuous"/>
    </xf>
    <xf numFmtId="0" fontId="5" fillId="5" borderId="2" xfId="2" applyFont="1" applyFill="1" applyBorder="1" applyAlignment="1">
      <alignment horizontal="centerContinuous"/>
    </xf>
    <xf numFmtId="0" fontId="5" fillId="5" borderId="3" xfId="2" applyFont="1" applyFill="1" applyBorder="1" applyAlignment="1">
      <alignment horizontal="centerContinuous"/>
    </xf>
    <xf numFmtId="0" fontId="5" fillId="5" borderId="20" xfId="2" applyFont="1" applyFill="1" applyBorder="1" applyAlignment="1"/>
    <xf numFmtId="0" fontId="5" fillId="5" borderId="15" xfId="2" applyFont="1" applyFill="1" applyBorder="1" applyAlignment="1"/>
    <xf numFmtId="0" fontId="5" fillId="5" borderId="22" xfId="2" applyFont="1" applyFill="1" applyBorder="1" applyAlignment="1"/>
    <xf numFmtId="0" fontId="5" fillId="5" borderId="24" xfId="2" applyFont="1" applyFill="1" applyBorder="1" applyAlignment="1"/>
    <xf numFmtId="0" fontId="5" fillId="5" borderId="30" xfId="2" applyFont="1" applyFill="1" applyBorder="1" applyAlignment="1">
      <alignment horizontal="center"/>
    </xf>
    <xf numFmtId="0" fontId="3" fillId="0" borderId="23" xfId="0" applyFont="1" applyBorder="1" applyAlignment="1">
      <alignment vertical="top" wrapText="1"/>
    </xf>
    <xf numFmtId="0" fontId="3" fillId="0" borderId="12" xfId="0" applyFont="1" applyBorder="1" applyAlignment="1">
      <alignment vertical="top" wrapText="1"/>
    </xf>
    <xf numFmtId="0" fontId="3" fillId="0" borderId="24" xfId="0" applyFont="1" applyBorder="1" applyAlignment="1">
      <alignment vertical="top" wrapText="1"/>
    </xf>
    <xf numFmtId="0" fontId="3" fillId="0" borderId="47" xfId="0" applyFont="1" applyBorder="1" applyAlignment="1">
      <alignment vertical="top" wrapText="1"/>
    </xf>
    <xf numFmtId="0" fontId="3" fillId="0" borderId="16" xfId="0" applyFont="1" applyBorder="1" applyAlignment="1">
      <alignment vertical="top"/>
    </xf>
    <xf numFmtId="0" fontId="3" fillId="0" borderId="54" xfId="0" applyFont="1" applyBorder="1" applyAlignment="1">
      <alignment vertical="top"/>
    </xf>
    <xf numFmtId="0" fontId="8" fillId="2" borderId="13" xfId="1" applyFont="1" applyBorder="1" applyAlignment="1">
      <alignment horizontal="centerContinuous" vertical="center" wrapText="1"/>
    </xf>
    <xf numFmtId="0" fontId="8" fillId="2" borderId="19" xfId="1" applyFont="1" applyBorder="1" applyAlignment="1">
      <alignment horizontal="centerContinuous" vertical="center" wrapText="1"/>
    </xf>
    <xf numFmtId="0" fontId="3" fillId="0" borderId="16" xfId="0" applyFont="1" applyBorder="1" applyAlignment="1">
      <alignment horizontal="centerContinuous" vertical="center" wrapText="1"/>
    </xf>
    <xf numFmtId="0" fontId="3" fillId="0" borderId="12" xfId="0" applyFont="1" applyBorder="1" applyAlignment="1">
      <alignment horizontal="centerContinuous" vertical="center" wrapText="1"/>
    </xf>
    <xf numFmtId="0" fontId="3" fillId="0" borderId="0" xfId="0" applyFont="1" applyAlignment="1">
      <alignment horizontal="centerContinuous" vertical="center" wrapText="1"/>
    </xf>
    <xf numFmtId="0" fontId="3" fillId="0" borderId="23" xfId="0" applyFont="1" applyBorder="1" applyAlignment="1">
      <alignment horizontal="center" vertical="center" wrapText="1"/>
    </xf>
    <xf numFmtId="0" fontId="34" fillId="0" borderId="16" xfId="0" applyFont="1" applyBorder="1" applyAlignment="1">
      <alignment horizontal="center" vertical="center"/>
    </xf>
    <xf numFmtId="0" fontId="3" fillId="0" borderId="23" xfId="0" applyFont="1" applyBorder="1" applyAlignment="1">
      <alignment horizontal="center" vertical="center"/>
    </xf>
    <xf numFmtId="0" fontId="6" fillId="0" borderId="23" xfId="0" applyFont="1" applyBorder="1" applyAlignment="1">
      <alignment horizontal="left" vertical="top" wrapText="1"/>
    </xf>
    <xf numFmtId="0" fontId="34" fillId="0" borderId="23" xfId="1" applyFont="1" applyFill="1" applyBorder="1" applyAlignment="1">
      <alignment horizontal="left" vertical="center" wrapText="1"/>
    </xf>
    <xf numFmtId="0" fontId="34" fillId="0" borderId="23" xfId="1" applyFont="1" applyFill="1" applyBorder="1" applyAlignment="1">
      <alignment horizontal="center" vertical="center" wrapText="1"/>
    </xf>
    <xf numFmtId="6" fontId="34" fillId="0" borderId="23" xfId="1" applyNumberFormat="1"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17" xfId="0" applyFont="1" applyBorder="1" applyAlignment="1">
      <alignment horizontal="left" vertical="center" wrapText="1"/>
    </xf>
    <xf numFmtId="0" fontId="34" fillId="4" borderId="16" xfId="0" applyFont="1" applyFill="1" applyBorder="1" applyAlignment="1">
      <alignment horizontal="center" vertical="center"/>
    </xf>
    <xf numFmtId="0" fontId="5" fillId="4" borderId="23" xfId="0" applyFont="1" applyFill="1" applyBorder="1" applyAlignment="1">
      <alignment horizontal="left"/>
    </xf>
    <xf numFmtId="0" fontId="3" fillId="4" borderId="23" xfId="0" applyFont="1" applyFill="1" applyBorder="1" applyAlignment="1">
      <alignment horizontal="center" vertical="center" wrapText="1"/>
    </xf>
    <xf numFmtId="0" fontId="6" fillId="4" borderId="23" xfId="0" applyFont="1" applyFill="1" applyBorder="1" applyAlignment="1">
      <alignment horizontal="left" vertical="top" wrapText="1"/>
    </xf>
    <xf numFmtId="0" fontId="34" fillId="4" borderId="23" xfId="1" applyFont="1" applyFill="1" applyBorder="1" applyAlignment="1">
      <alignment horizontal="left" vertical="center" wrapText="1"/>
    </xf>
    <xf numFmtId="0" fontId="34" fillId="4" borderId="23" xfId="1" applyFont="1" applyFill="1" applyBorder="1" applyAlignment="1">
      <alignment horizontal="center" vertical="center" wrapText="1"/>
    </xf>
    <xf numFmtId="6" fontId="34" fillId="4" borderId="23" xfId="1" applyNumberFormat="1" applyFont="1" applyFill="1" applyBorder="1" applyAlignment="1">
      <alignment horizontal="center" vertical="center" wrapText="1"/>
    </xf>
    <xf numFmtId="0" fontId="3" fillId="4" borderId="23"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5" fillId="5" borderId="14" xfId="2" applyFont="1" applyFill="1" applyBorder="1" applyAlignment="1"/>
    <xf numFmtId="0" fontId="5" fillId="3" borderId="35" xfId="2" applyFont="1" applyBorder="1" applyAlignment="1">
      <alignment horizontal="center" vertical="center" wrapText="1"/>
    </xf>
    <xf numFmtId="0" fontId="36" fillId="0" borderId="4" xfId="0" applyFont="1" applyBorder="1" applyAlignment="1">
      <alignment horizontal="center" vertical="center" wrapText="1"/>
    </xf>
    <xf numFmtId="0" fontId="3" fillId="0" borderId="16" xfId="0" applyFont="1" applyBorder="1" applyAlignment="1">
      <alignment vertical="top" wrapText="1"/>
    </xf>
    <xf numFmtId="0" fontId="3" fillId="0" borderId="23" xfId="0" applyFont="1" applyBorder="1" applyAlignment="1">
      <alignment vertical="top" wrapText="1"/>
    </xf>
    <xf numFmtId="0" fontId="3" fillId="0" borderId="12" xfId="0" applyFont="1" applyBorder="1" applyAlignment="1">
      <alignment vertical="top" wrapText="1"/>
    </xf>
    <xf numFmtId="0" fontId="3" fillId="0" borderId="16" xfId="0" applyFont="1" applyBorder="1" applyAlignment="1">
      <alignment horizontal="left" vertical="top" wrapText="1"/>
    </xf>
    <xf numFmtId="0" fontId="3" fillId="0" borderId="23" xfId="0" applyFont="1" applyBorder="1" applyAlignment="1">
      <alignment horizontal="left" vertical="top" wrapText="1"/>
    </xf>
    <xf numFmtId="0" fontId="3" fillId="0" borderId="12" xfId="0" applyFont="1" applyBorder="1" applyAlignment="1">
      <alignment horizontal="left" vertical="top" wrapText="1"/>
    </xf>
    <xf numFmtId="0" fontId="8" fillId="2" borderId="13" xfId="1" applyFont="1" applyBorder="1" applyAlignment="1">
      <alignment horizontal="left" vertical="center" wrapText="1"/>
    </xf>
    <xf numFmtId="0" fontId="8" fillId="2" borderId="15" xfId="1" applyFont="1" applyBorder="1" applyAlignment="1">
      <alignment horizontal="left" vertical="center" wrapText="1"/>
    </xf>
    <xf numFmtId="0" fontId="8" fillId="2" borderId="19" xfId="1" applyFont="1" applyBorder="1" applyAlignment="1">
      <alignment horizontal="left" vertical="center" wrapText="1"/>
    </xf>
    <xf numFmtId="0" fontId="4" fillId="0" borderId="16" xfId="0" applyFont="1" applyBorder="1" applyAlignment="1">
      <alignment horizontal="left" vertical="top" wrapText="1"/>
    </xf>
    <xf numFmtId="0" fontId="4" fillId="0" borderId="23" xfId="0" applyFont="1" applyBorder="1" applyAlignment="1">
      <alignment horizontal="left" vertical="top" wrapText="1"/>
    </xf>
    <xf numFmtId="0" fontId="4" fillId="0" borderId="12" xfId="0" applyFont="1" applyBorder="1" applyAlignment="1">
      <alignment horizontal="left" vertical="top" wrapText="1"/>
    </xf>
    <xf numFmtId="0" fontId="36" fillId="5" borderId="20" xfId="2" applyFont="1" applyFill="1" applyBorder="1" applyAlignment="1">
      <alignment horizontal="left"/>
    </xf>
    <xf numFmtId="0" fontId="36" fillId="5" borderId="15" xfId="2" applyFont="1" applyFill="1" applyBorder="1" applyAlignment="1">
      <alignment horizontal="left"/>
    </xf>
    <xf numFmtId="0" fontId="36" fillId="5" borderId="22" xfId="2" applyFont="1" applyFill="1" applyBorder="1" applyAlignment="1">
      <alignment horizontal="left"/>
    </xf>
    <xf numFmtId="0" fontId="36" fillId="5" borderId="24" xfId="2" applyFont="1" applyFill="1" applyBorder="1" applyAlignment="1">
      <alignment horizontal="left"/>
    </xf>
    <xf numFmtId="0" fontId="3" fillId="0" borderId="4" xfId="0" applyFont="1" applyBorder="1" applyAlignment="1">
      <alignment horizontal="left" vertical="top" wrapText="1"/>
    </xf>
    <xf numFmtId="0" fontId="5" fillId="6" borderId="21" xfId="2" applyFont="1" applyFill="1" applyBorder="1" applyAlignment="1">
      <alignment horizontal="left"/>
    </xf>
    <xf numFmtId="0" fontId="5" fillId="6" borderId="23" xfId="2" applyFont="1" applyFill="1" applyBorder="1" applyAlignment="1">
      <alignment horizontal="left"/>
    </xf>
    <xf numFmtId="0" fontId="5" fillId="6" borderId="17" xfId="2" applyFont="1" applyFill="1" applyBorder="1" applyAlignment="1">
      <alignment horizontal="left"/>
    </xf>
    <xf numFmtId="0" fontId="5" fillId="6" borderId="20" xfId="2" applyFont="1" applyFill="1" applyBorder="1" applyAlignment="1">
      <alignment horizontal="left"/>
    </xf>
    <xf numFmtId="0" fontId="5" fillId="6" borderId="15" xfId="2" applyFont="1" applyFill="1" applyBorder="1" applyAlignment="1">
      <alignment horizontal="left"/>
    </xf>
    <xf numFmtId="0" fontId="5" fillId="6" borderId="14" xfId="2" applyFont="1" applyFill="1" applyBorder="1" applyAlignment="1">
      <alignment horizontal="left"/>
    </xf>
    <xf numFmtId="0" fontId="5" fillId="3" borderId="30" xfId="2" applyFont="1" applyBorder="1" applyAlignment="1">
      <alignment horizontal="center" vertical="center"/>
    </xf>
    <xf numFmtId="0" fontId="5" fillId="3" borderId="31" xfId="2" applyFont="1" applyBorder="1" applyAlignment="1">
      <alignment horizontal="center" vertical="center"/>
    </xf>
    <xf numFmtId="0" fontId="3" fillId="0" borderId="5" xfId="0" applyFont="1" applyBorder="1" applyAlignment="1">
      <alignment horizontal="left" vertical="top" wrapText="1"/>
    </xf>
    <xf numFmtId="0" fontId="5" fillId="6" borderId="22" xfId="2" applyFont="1" applyFill="1" applyBorder="1" applyAlignment="1">
      <alignment horizontal="left"/>
    </xf>
    <xf numFmtId="0" fontId="5" fillId="6" borderId="24" xfId="2" applyFont="1" applyFill="1" applyBorder="1" applyAlignment="1">
      <alignment horizontal="left"/>
    </xf>
    <xf numFmtId="0" fontId="5" fillId="6" borderId="18" xfId="2" applyFont="1" applyFill="1" applyBorder="1" applyAlignment="1">
      <alignment horizontal="left"/>
    </xf>
    <xf numFmtId="0" fontId="5" fillId="5" borderId="6" xfId="2" applyFont="1" applyFill="1" applyBorder="1" applyAlignment="1">
      <alignment horizontal="center"/>
    </xf>
    <xf numFmtId="0" fontId="5" fillId="5" borderId="7" xfId="2" applyFont="1" applyFill="1" applyBorder="1" applyAlignment="1">
      <alignment horizontal="center"/>
    </xf>
    <xf numFmtId="0" fontId="5" fillId="5" borderId="8" xfId="2" applyFont="1" applyFill="1" applyBorder="1" applyAlignment="1">
      <alignment horizontal="center"/>
    </xf>
    <xf numFmtId="0" fontId="5" fillId="6" borderId="1" xfId="2" applyFont="1" applyFill="1" applyBorder="1" applyAlignment="1">
      <alignment horizontal="left" vertical="center"/>
    </xf>
    <xf numFmtId="0" fontId="5" fillId="6" borderId="2" xfId="2" applyFont="1" applyFill="1" applyBorder="1" applyAlignment="1">
      <alignment horizontal="left" vertical="center"/>
    </xf>
    <xf numFmtId="0" fontId="5" fillId="6" borderId="3" xfId="2" applyFont="1" applyFill="1" applyBorder="1" applyAlignment="1">
      <alignment horizontal="left" vertical="center"/>
    </xf>
    <xf numFmtId="0" fontId="5" fillId="3" borderId="6" xfId="2" applyFont="1" applyBorder="1" applyAlignment="1">
      <alignment horizontal="center"/>
    </xf>
    <xf numFmtId="0" fontId="5" fillId="3" borderId="7" xfId="2" applyFont="1" applyBorder="1" applyAlignment="1">
      <alignment horizontal="center"/>
    </xf>
    <xf numFmtId="0" fontId="5" fillId="3" borderId="8" xfId="2" applyFont="1" applyBorder="1" applyAlignment="1">
      <alignment horizontal="center"/>
    </xf>
    <xf numFmtId="0" fontId="5" fillId="3" borderId="9" xfId="2" applyFont="1" applyBorder="1" applyAlignment="1">
      <alignment horizontal="center"/>
    </xf>
    <xf numFmtId="0" fontId="5" fillId="3" borderId="10" xfId="2" applyFont="1" applyBorder="1" applyAlignment="1">
      <alignment horizontal="center"/>
    </xf>
    <xf numFmtId="0" fontId="5" fillId="3" borderId="11" xfId="2" applyFont="1" applyBorder="1" applyAlignment="1">
      <alignment horizontal="center"/>
    </xf>
    <xf numFmtId="0" fontId="5" fillId="6" borderId="21" xfId="2" applyFont="1" applyFill="1" applyBorder="1" applyAlignment="1">
      <alignment horizontal="left" wrapText="1"/>
    </xf>
    <xf numFmtId="0" fontId="5" fillId="6" borderId="23" xfId="2" applyFont="1" applyFill="1" applyBorder="1" applyAlignment="1">
      <alignment horizontal="left" wrapText="1"/>
    </xf>
    <xf numFmtId="0" fontId="5" fillId="6" borderId="17" xfId="2" applyFont="1" applyFill="1" applyBorder="1" applyAlignment="1">
      <alignment horizontal="left" wrapText="1"/>
    </xf>
    <xf numFmtId="0" fontId="5" fillId="6" borderId="22" xfId="2" applyFont="1" applyFill="1" applyBorder="1" applyAlignment="1">
      <alignment horizontal="left" wrapText="1"/>
    </xf>
    <xf numFmtId="0" fontId="5" fillId="6" borderId="24" xfId="2" applyFont="1" applyFill="1" applyBorder="1" applyAlignment="1">
      <alignment horizontal="left" wrapText="1"/>
    </xf>
    <xf numFmtId="0" fontId="5" fillId="6" borderId="18" xfId="2" applyFont="1" applyFill="1" applyBorder="1" applyAlignment="1">
      <alignment horizontal="left" wrapText="1"/>
    </xf>
    <xf numFmtId="0" fontId="5" fillId="5" borderId="20" xfId="2" applyFont="1" applyFill="1" applyBorder="1" applyAlignment="1">
      <alignment horizontal="center"/>
    </xf>
    <xf numFmtId="0" fontId="5" fillId="5" borderId="15" xfId="2" applyFont="1" applyFill="1" applyBorder="1" applyAlignment="1">
      <alignment horizontal="center"/>
    </xf>
    <xf numFmtId="0" fontId="5" fillId="5" borderId="14" xfId="2" applyFont="1" applyFill="1" applyBorder="1" applyAlignment="1">
      <alignment horizontal="center"/>
    </xf>
    <xf numFmtId="0" fontId="5" fillId="6" borderId="22" xfId="2" applyFont="1" applyFill="1" applyBorder="1" applyAlignment="1">
      <alignment horizontal="left" vertical="center"/>
    </xf>
    <xf numFmtId="0" fontId="5" fillId="6" borderId="24" xfId="2" applyFont="1" applyFill="1" applyBorder="1" applyAlignment="1">
      <alignment horizontal="left" vertical="center"/>
    </xf>
    <xf numFmtId="0" fontId="5" fillId="6" borderId="18" xfId="2" applyFont="1" applyFill="1" applyBorder="1" applyAlignment="1">
      <alignment horizontal="left" vertical="center"/>
    </xf>
    <xf numFmtId="0" fontId="5" fillId="3" borderId="1" xfId="2" applyFont="1" applyBorder="1" applyAlignment="1">
      <alignment horizontal="left" vertical="center"/>
    </xf>
    <xf numFmtId="0" fontId="5" fillId="3" borderId="2" xfId="2" applyFont="1" applyBorder="1" applyAlignment="1">
      <alignment horizontal="left" vertical="center"/>
    </xf>
    <xf numFmtId="0" fontId="5" fillId="3" borderId="3" xfId="2" applyFont="1" applyBorder="1" applyAlignment="1">
      <alignment horizontal="left" vertical="center"/>
    </xf>
    <xf numFmtId="0" fontId="18" fillId="0" borderId="0" xfId="0" applyFont="1" applyAlignment="1">
      <alignment horizont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left" vertical="top" wrapText="1"/>
    </xf>
    <xf numFmtId="0" fontId="5" fillId="5" borderId="9" xfId="2" applyFont="1" applyFill="1" applyBorder="1" applyAlignment="1">
      <alignment horizontal="center"/>
    </xf>
    <xf numFmtId="0" fontId="5" fillId="5" borderId="10" xfId="2" applyFont="1" applyFill="1" applyBorder="1" applyAlignment="1">
      <alignment horizontal="center"/>
    </xf>
    <xf numFmtId="0" fontId="5" fillId="5" borderId="11" xfId="2" applyFont="1" applyFill="1" applyBorder="1" applyAlignment="1">
      <alignment horizontal="center"/>
    </xf>
    <xf numFmtId="0" fontId="5" fillId="0" borderId="56" xfId="2" applyFont="1" applyFill="1" applyBorder="1" applyAlignment="1">
      <alignment horizontal="center" vertical="center" wrapText="1"/>
    </xf>
    <xf numFmtId="0" fontId="5" fillId="0" borderId="57" xfId="2" applyFont="1" applyFill="1" applyBorder="1" applyAlignment="1">
      <alignment horizontal="center" vertical="center" wrapText="1"/>
    </xf>
    <xf numFmtId="0" fontId="5" fillId="0" borderId="58" xfId="2" applyFont="1" applyFill="1" applyBorder="1" applyAlignment="1">
      <alignment horizontal="center" vertical="center" wrapText="1"/>
    </xf>
    <xf numFmtId="0" fontId="5" fillId="0" borderId="59" xfId="2" applyFont="1" applyFill="1" applyBorder="1" applyAlignment="1">
      <alignment horizontal="center" vertical="center" wrapText="1"/>
    </xf>
    <xf numFmtId="0" fontId="5" fillId="0" borderId="60" xfId="2" applyFont="1" applyFill="1" applyBorder="1" applyAlignment="1">
      <alignment horizontal="center" vertical="center" wrapText="1"/>
    </xf>
    <xf numFmtId="0" fontId="5" fillId="0" borderId="61" xfId="2" applyFont="1" applyFill="1" applyBorder="1" applyAlignment="1">
      <alignment horizontal="center" vertical="center" wrapText="1"/>
    </xf>
    <xf numFmtId="0" fontId="5" fillId="5" borderId="1" xfId="2" applyFont="1" applyFill="1" applyBorder="1" applyAlignment="1">
      <alignment horizontal="center"/>
    </xf>
    <xf numFmtId="0" fontId="5" fillId="5" borderId="2" xfId="2" applyFont="1" applyFill="1" applyBorder="1" applyAlignment="1">
      <alignment horizontal="center"/>
    </xf>
    <xf numFmtId="0" fontId="5" fillId="5" borderId="3" xfId="2" applyFont="1" applyFill="1" applyBorder="1" applyAlignment="1">
      <alignment horizontal="center"/>
    </xf>
    <xf numFmtId="0" fontId="5" fillId="5" borderId="1"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2" xfId="2" applyFont="1" applyFill="1" applyBorder="1" applyAlignment="1">
      <alignment horizontal="center" vertical="center"/>
    </xf>
    <xf numFmtId="0" fontId="4" fillId="6" borderId="20" xfId="1" applyFont="1" applyFill="1" applyBorder="1" applyAlignment="1">
      <alignment horizontal="center" vertical="center"/>
    </xf>
    <xf numFmtId="0" fontId="4" fillId="6" borderId="19" xfId="1" applyFont="1" applyFill="1" applyBorder="1" applyAlignment="1">
      <alignment horizontal="center" vertical="center"/>
    </xf>
    <xf numFmtId="0" fontId="4" fillId="6" borderId="13" xfId="1" applyFont="1" applyFill="1" applyBorder="1" applyAlignment="1">
      <alignment horizontal="left" vertical="top" wrapText="1"/>
    </xf>
    <xf numFmtId="0" fontId="4" fillId="6" borderId="15" xfId="1" applyFont="1" applyFill="1" applyBorder="1" applyAlignment="1">
      <alignment horizontal="left" vertical="top" wrapText="1"/>
    </xf>
    <xf numFmtId="0" fontId="4" fillId="6" borderId="14" xfId="1" applyFont="1" applyFill="1" applyBorder="1" applyAlignment="1">
      <alignment horizontal="left" vertical="top" wrapText="1"/>
    </xf>
    <xf numFmtId="0" fontId="5" fillId="6" borderId="21" xfId="2" applyFont="1" applyFill="1" applyBorder="1" applyAlignment="1">
      <alignment horizontal="left" vertical="center"/>
    </xf>
    <xf numFmtId="0" fontId="5" fillId="6" borderId="23" xfId="2" applyFont="1" applyFill="1" applyBorder="1" applyAlignment="1">
      <alignment horizontal="left" vertical="center"/>
    </xf>
    <xf numFmtId="0" fontId="5" fillId="6" borderId="17" xfId="2" applyFont="1" applyFill="1" applyBorder="1" applyAlignment="1">
      <alignment horizontal="left" vertical="center"/>
    </xf>
    <xf numFmtId="0" fontId="3" fillId="0" borderId="22" xfId="0" applyFont="1" applyBorder="1" applyAlignment="1">
      <alignment horizontal="center" vertical="center"/>
    </xf>
    <xf numFmtId="0" fontId="3" fillId="0" borderId="47" xfId="0" applyFont="1" applyBorder="1" applyAlignment="1">
      <alignment horizontal="center" vertical="center"/>
    </xf>
    <xf numFmtId="0" fontId="3" fillId="0" borderId="54" xfId="0" applyFont="1" applyBorder="1" applyAlignment="1">
      <alignment horizontal="left" vertical="top" wrapText="1"/>
    </xf>
    <xf numFmtId="0" fontId="3" fillId="0" borderId="24" xfId="0" applyFont="1" applyBorder="1" applyAlignment="1">
      <alignment horizontal="left" vertical="top" wrapText="1"/>
    </xf>
    <xf numFmtId="0" fontId="3" fillId="0" borderId="18" xfId="0" applyFont="1" applyBorder="1" applyAlignment="1">
      <alignment horizontal="left" vertical="top" wrapText="1"/>
    </xf>
    <xf numFmtId="0" fontId="5" fillId="6" borderId="44" xfId="2" applyFont="1" applyFill="1" applyBorder="1" applyAlignment="1">
      <alignment horizontal="left" vertical="center"/>
    </xf>
    <xf numFmtId="0" fontId="5" fillId="6" borderId="47" xfId="2" applyFont="1" applyFill="1" applyBorder="1" applyAlignment="1">
      <alignment horizontal="left" vertical="center"/>
    </xf>
    <xf numFmtId="0" fontId="5" fillId="6" borderId="45" xfId="2" applyFont="1" applyFill="1" applyBorder="1" applyAlignment="1">
      <alignment horizontal="left" vertical="center"/>
    </xf>
    <xf numFmtId="0" fontId="5" fillId="6" borderId="46" xfId="2" applyFont="1" applyFill="1" applyBorder="1" applyAlignment="1">
      <alignment horizontal="left" vertical="center"/>
    </xf>
    <xf numFmtId="0" fontId="5" fillId="6" borderId="42" xfId="2" applyFont="1" applyFill="1" applyBorder="1" applyAlignment="1">
      <alignment horizontal="left" vertical="center"/>
    </xf>
    <xf numFmtId="0" fontId="5" fillId="6" borderId="12" xfId="2" applyFont="1" applyFill="1" applyBorder="1" applyAlignment="1">
      <alignment horizontal="left" vertical="center"/>
    </xf>
    <xf numFmtId="0" fontId="5" fillId="6" borderId="4" xfId="2" applyFont="1" applyFill="1" applyBorder="1" applyAlignment="1">
      <alignment horizontal="left" vertical="center"/>
    </xf>
    <xf numFmtId="0" fontId="5" fillId="6" borderId="43" xfId="2" applyFont="1" applyFill="1" applyBorder="1" applyAlignment="1">
      <alignment horizontal="left" vertical="center"/>
    </xf>
    <xf numFmtId="0" fontId="5" fillId="6" borderId="39" xfId="2" applyFont="1" applyFill="1" applyBorder="1" applyAlignment="1">
      <alignment horizontal="left" vertical="center"/>
    </xf>
    <xf numFmtId="0" fontId="5" fillId="6" borderId="19" xfId="2" applyFont="1" applyFill="1" applyBorder="1" applyAlignment="1">
      <alignment horizontal="left" vertical="center"/>
    </xf>
    <xf numFmtId="0" fontId="5" fillId="6" borderId="40" xfId="2" applyFont="1" applyFill="1" applyBorder="1" applyAlignment="1">
      <alignment horizontal="left" vertical="center"/>
    </xf>
    <xf numFmtId="0" fontId="5" fillId="6" borderId="41" xfId="2" applyFont="1" applyFill="1" applyBorder="1" applyAlignment="1">
      <alignment horizontal="left" vertical="center"/>
    </xf>
    <xf numFmtId="0" fontId="3" fillId="0" borderId="21" xfId="0" applyFont="1" applyBorder="1" applyAlignment="1">
      <alignment horizontal="left" vertical="top" wrapText="1"/>
    </xf>
    <xf numFmtId="0" fontId="34" fillId="0" borderId="16" xfId="0" applyFont="1" applyBorder="1" applyAlignment="1">
      <alignment horizontal="center" vertical="top" wrapText="1"/>
    </xf>
    <xf numFmtId="0" fontId="34" fillId="0" borderId="23" xfId="0" applyFont="1" applyBorder="1" applyAlignment="1">
      <alignment horizontal="center" vertical="top" wrapText="1"/>
    </xf>
    <xf numFmtId="0" fontId="34" fillId="0" borderId="17" xfId="0" applyFont="1" applyBorder="1" applyAlignment="1">
      <alignment horizontal="center" vertical="top" wrapText="1"/>
    </xf>
    <xf numFmtId="0" fontId="5" fillId="6" borderId="1" xfId="2" applyFont="1" applyFill="1" applyBorder="1" applyAlignment="1">
      <alignment horizontal="center" vertical="center"/>
    </xf>
    <xf numFmtId="0" fontId="5" fillId="6" borderId="2" xfId="2" applyFont="1" applyFill="1" applyBorder="1" applyAlignment="1">
      <alignment horizontal="center" vertical="center"/>
    </xf>
    <xf numFmtId="0" fontId="5" fillId="6" borderId="3" xfId="2" applyFont="1" applyFill="1" applyBorder="1" applyAlignment="1">
      <alignment horizontal="center" vertical="center"/>
    </xf>
    <xf numFmtId="0" fontId="5" fillId="5" borderId="13" xfId="2" applyFont="1" applyFill="1" applyBorder="1" applyAlignment="1">
      <alignment horizontal="left" vertical="center"/>
    </xf>
    <xf numFmtId="0" fontId="5" fillId="5" borderId="15" xfId="2" applyFont="1" applyFill="1" applyBorder="1" applyAlignment="1">
      <alignment horizontal="left" vertical="center"/>
    </xf>
    <xf numFmtId="0" fontId="5" fillId="5" borderId="54" xfId="2" applyFont="1" applyFill="1" applyBorder="1" applyAlignment="1">
      <alignment horizontal="left" vertical="center"/>
    </xf>
    <xf numFmtId="0" fontId="5" fillId="5" borderId="24" xfId="2" applyFont="1" applyFill="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9" xfId="0" applyFont="1" applyBorder="1" applyAlignment="1">
      <alignment horizontal="left" vertical="top" wrapText="1"/>
    </xf>
    <xf numFmtId="0" fontId="34" fillId="0" borderId="13" xfId="0" applyFont="1" applyBorder="1" applyAlignment="1">
      <alignment horizontal="center" vertical="top" wrapText="1"/>
    </xf>
    <xf numFmtId="0" fontId="34" fillId="0" borderId="15" xfId="0" applyFont="1" applyBorder="1" applyAlignment="1">
      <alignment horizontal="center" vertical="top" wrapText="1"/>
    </xf>
    <xf numFmtId="0" fontId="34" fillId="0" borderId="14" xfId="0" applyFont="1" applyBorder="1" applyAlignment="1">
      <alignment horizontal="center" vertical="top" wrapText="1"/>
    </xf>
    <xf numFmtId="0" fontId="5" fillId="5" borderId="54" xfId="2" applyFont="1" applyFill="1" applyBorder="1" applyAlignment="1">
      <alignment horizontal="left" vertical="top"/>
    </xf>
    <xf numFmtId="0" fontId="5" fillId="5" borderId="24" xfId="2" applyFont="1" applyFill="1" applyBorder="1" applyAlignment="1">
      <alignment horizontal="left" vertical="top"/>
    </xf>
    <xf numFmtId="0" fontId="3" fillId="0" borderId="22" xfId="0" applyFont="1" applyBorder="1" applyAlignment="1">
      <alignment horizontal="left" vertical="top" wrapText="1"/>
    </xf>
    <xf numFmtId="0" fontId="3" fillId="0" borderId="47" xfId="0" applyFont="1" applyBorder="1" applyAlignment="1">
      <alignment horizontal="left" vertical="top" wrapText="1"/>
    </xf>
    <xf numFmtId="0" fontId="34" fillId="0" borderId="54" xfId="0" applyFont="1" applyBorder="1" applyAlignment="1">
      <alignment horizontal="center" vertical="top" wrapText="1"/>
    </xf>
    <xf numFmtId="0" fontId="34" fillId="0" borderId="24" xfId="0" applyFont="1" applyBorder="1" applyAlignment="1">
      <alignment horizontal="center" vertical="top" wrapText="1"/>
    </xf>
    <xf numFmtId="0" fontId="34" fillId="0" borderId="18" xfId="0" applyFont="1" applyBorder="1" applyAlignment="1">
      <alignment horizontal="center" vertical="top" wrapText="1"/>
    </xf>
    <xf numFmtId="0" fontId="5" fillId="5" borderId="13" xfId="2" applyFont="1" applyFill="1" applyBorder="1" applyAlignment="1">
      <alignment horizontal="left" vertical="top"/>
    </xf>
    <xf numFmtId="0" fontId="5" fillId="5" borderId="15" xfId="2" applyFont="1" applyFill="1" applyBorder="1" applyAlignment="1">
      <alignment horizontal="left" vertical="top"/>
    </xf>
    <xf numFmtId="0" fontId="5" fillId="3" borderId="42" xfId="2" applyFont="1" applyBorder="1" applyAlignment="1">
      <alignment horizontal="left" vertical="center"/>
    </xf>
    <xf numFmtId="0" fontId="5" fillId="3" borderId="12" xfId="2" applyFont="1" applyBorder="1" applyAlignment="1">
      <alignment horizontal="left" vertical="center"/>
    </xf>
    <xf numFmtId="0" fontId="5" fillId="3" borderId="4" xfId="2" applyFont="1" applyBorder="1" applyAlignment="1">
      <alignment horizontal="left" vertical="center"/>
    </xf>
    <xf numFmtId="0" fontId="5" fillId="3" borderId="43" xfId="2" applyFont="1" applyBorder="1" applyAlignment="1">
      <alignment horizontal="left" vertical="center"/>
    </xf>
    <xf numFmtId="0" fontId="25" fillId="3" borderId="6" xfId="2" applyFont="1" applyBorder="1" applyAlignment="1">
      <alignment horizontal="center"/>
    </xf>
    <xf numFmtId="0" fontId="25" fillId="3" borderId="7" xfId="2" applyFont="1" applyBorder="1" applyAlignment="1">
      <alignment horizontal="center"/>
    </xf>
    <xf numFmtId="0" fontId="25" fillId="3" borderId="8" xfId="2" applyFont="1" applyBorder="1" applyAlignment="1">
      <alignment horizontal="center"/>
    </xf>
    <xf numFmtId="0" fontId="25" fillId="3" borderId="9" xfId="2" applyFont="1" applyBorder="1" applyAlignment="1">
      <alignment horizontal="center"/>
    </xf>
    <xf numFmtId="0" fontId="25" fillId="3" borderId="10" xfId="2" applyFont="1" applyBorder="1" applyAlignment="1">
      <alignment horizontal="center"/>
    </xf>
    <xf numFmtId="0" fontId="25" fillId="3" borderId="11" xfId="2" applyFont="1" applyBorder="1" applyAlignment="1">
      <alignment horizontal="center"/>
    </xf>
    <xf numFmtId="0" fontId="5" fillId="3" borderId="1" xfId="2" applyFont="1" applyBorder="1" applyAlignment="1">
      <alignment horizontal="left"/>
    </xf>
    <xf numFmtId="0" fontId="5" fillId="3" borderId="2" xfId="2" applyFont="1" applyBorder="1" applyAlignment="1">
      <alignment horizontal="left"/>
    </xf>
    <xf numFmtId="0" fontId="5" fillId="3" borderId="3" xfId="2" applyFont="1" applyBorder="1" applyAlignment="1">
      <alignment horizontal="left"/>
    </xf>
    <xf numFmtId="0" fontId="26" fillId="3" borderId="1" xfId="2" applyFont="1" applyBorder="1" applyAlignment="1">
      <alignment horizontal="center" vertical="center"/>
    </xf>
    <xf numFmtId="0" fontId="26" fillId="3" borderId="2" xfId="2" applyFont="1" applyBorder="1" applyAlignment="1">
      <alignment horizontal="center" vertical="center"/>
    </xf>
    <xf numFmtId="0" fontId="26" fillId="3" borderId="3" xfId="2" applyFont="1" applyBorder="1" applyAlignment="1">
      <alignment horizontal="center" vertical="center"/>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5" fillId="3" borderId="44" xfId="2" applyFont="1" applyBorder="1" applyAlignment="1">
      <alignment horizontal="left" vertical="center"/>
    </xf>
    <xf numFmtId="0" fontId="5" fillId="3" borderId="47" xfId="2" applyFont="1" applyBorder="1" applyAlignment="1">
      <alignment horizontal="left" vertical="center"/>
    </xf>
    <xf numFmtId="0" fontId="5" fillId="3" borderId="45" xfId="2" applyFont="1" applyBorder="1" applyAlignment="1">
      <alignment horizontal="left" vertical="center"/>
    </xf>
    <xf numFmtId="0" fontId="5" fillId="3" borderId="46" xfId="2" applyFont="1" applyBorder="1" applyAlignment="1">
      <alignment horizontal="left" vertical="center"/>
    </xf>
    <xf numFmtId="0" fontId="5" fillId="3" borderId="39" xfId="2" applyFont="1" applyBorder="1" applyAlignment="1">
      <alignment horizontal="left" vertical="center"/>
    </xf>
    <xf numFmtId="0" fontId="5" fillId="3" borderId="19" xfId="2" applyFont="1" applyBorder="1" applyAlignment="1">
      <alignment horizontal="left" vertical="center"/>
    </xf>
    <xf numFmtId="0" fontId="5" fillId="3" borderId="40" xfId="2" applyFont="1" applyBorder="1" applyAlignment="1">
      <alignment horizontal="left" vertical="center"/>
    </xf>
    <xf numFmtId="0" fontId="5" fillId="3" borderId="41" xfId="2" applyFont="1" applyBorder="1" applyAlignment="1">
      <alignment horizontal="left" vertical="center"/>
    </xf>
    <xf numFmtId="0" fontId="5" fillId="3" borderId="49" xfId="2" applyFont="1" applyBorder="1" applyAlignment="1">
      <alignment horizontal="left" vertical="center"/>
    </xf>
    <xf numFmtId="0" fontId="5" fillId="3" borderId="36" xfId="2" applyFont="1" applyBorder="1" applyAlignment="1">
      <alignment horizontal="left" vertical="center"/>
    </xf>
    <xf numFmtId="0" fontId="5" fillId="3" borderId="5" xfId="2" applyFont="1" applyBorder="1" applyAlignment="1">
      <alignment horizontal="left" vertical="center"/>
    </xf>
    <xf numFmtId="0" fontId="5" fillId="3" borderId="50" xfId="2" applyFont="1" applyBorder="1" applyAlignment="1">
      <alignment horizontal="left" vertical="center"/>
    </xf>
    <xf numFmtId="0" fontId="5" fillId="3" borderId="21" xfId="2" applyFont="1" applyBorder="1" applyAlignment="1">
      <alignment horizontal="left" vertical="center"/>
    </xf>
    <xf numFmtId="0" fontId="5" fillId="3" borderId="23" xfId="2" applyFont="1" applyBorder="1" applyAlignment="1">
      <alignment horizontal="left" vertical="center"/>
    </xf>
    <xf numFmtId="0" fontId="5" fillId="3" borderId="17" xfId="2" applyFont="1" applyBorder="1" applyAlignment="1">
      <alignment horizontal="left" vertical="center"/>
    </xf>
    <xf numFmtId="0" fontId="5" fillId="3" borderId="1" xfId="2" applyFont="1" applyBorder="1" applyAlignment="1">
      <alignment horizontal="center" vertical="center"/>
    </xf>
    <xf numFmtId="0" fontId="5" fillId="3" borderId="2" xfId="2" applyFont="1" applyBorder="1" applyAlignment="1">
      <alignment horizontal="center" vertical="center"/>
    </xf>
    <xf numFmtId="0" fontId="5" fillId="3" borderId="3" xfId="2" applyFont="1" applyBorder="1" applyAlignment="1">
      <alignment horizontal="center" vertical="center"/>
    </xf>
    <xf numFmtId="0" fontId="5" fillId="8" borderId="14" xfId="2" applyFont="1" applyFill="1" applyBorder="1" applyAlignment="1">
      <alignment vertical="top" wrapText="1"/>
    </xf>
    <xf numFmtId="165" fontId="5" fillId="8" borderId="18" xfId="2" applyNumberFormat="1" applyFont="1" applyFill="1" applyBorder="1" applyAlignment="1">
      <alignment horizontal="left" vertical="top" wrapText="1"/>
    </xf>
  </cellXfs>
  <cellStyles count="5">
    <cellStyle name="40% - Accent1" xfId="2" builtinId="31"/>
    <cellStyle name="Good" xfId="4" builtinId="26"/>
    <cellStyle name="Hyperlink" xfId="3" builtinId="8"/>
    <cellStyle name="Neutral" xfId="1" builtinId="28"/>
    <cellStyle name="Normal" xfId="0" builtinId="0"/>
  </cellStyles>
  <dxfs count="15">
    <dxf>
      <fill>
        <patternFill>
          <bgColor theme="9" tint="0.59996337778862885"/>
        </patternFill>
      </fill>
    </dxf>
    <dxf>
      <fill>
        <patternFill>
          <bgColor rgb="FFFF85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7C8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7C80"/>
        </patternFill>
      </fill>
    </dxf>
    <dxf>
      <fill>
        <patternFill>
          <bgColor theme="9" tint="0.59996337778862885"/>
        </patternFill>
      </fill>
    </dxf>
  </dxfs>
  <tableStyles count="0" defaultTableStyle="TableStyleMedium2" defaultPivotStyle="PivotStyleLight16"/>
  <colors>
    <mruColors>
      <color rgb="FF0000CC"/>
      <color rgb="FFE7F6FF"/>
      <color rgb="FFEBE8D9"/>
      <color rgb="FFE7E4D3"/>
      <color rgb="FFE4E2D6"/>
      <color rgb="FFEEEDCB"/>
      <color rgb="FFDEEDCB"/>
      <color rgb="FFECE8CC"/>
      <color rgb="FFE6E1BC"/>
      <color rgb="FFE2E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C9E18-5050-47B2-A135-5D6BC3558B68}">
  <sheetPr filterMode="1">
    <tabColor rgb="FFFF0000"/>
    <pageSetUpPr fitToPage="1"/>
  </sheetPr>
  <dimension ref="A1:L123"/>
  <sheetViews>
    <sheetView tabSelected="1" zoomScale="75" zoomScaleNormal="75" workbookViewId="0">
      <pane xSplit="3" ySplit="15" topLeftCell="D16" activePane="bottomRight" state="frozen"/>
      <selection pane="topRight" activeCell="D1" sqref="D1"/>
      <selection pane="bottomLeft" activeCell="A10" sqref="A10"/>
      <selection pane="bottomRight" activeCell="I111" sqref="I111"/>
    </sheetView>
  </sheetViews>
  <sheetFormatPr defaultColWidth="8.7109375" defaultRowHeight="15" outlineLevelRow="1" x14ac:dyDescent="0.25"/>
  <cols>
    <col min="1" max="1" width="8.28515625" style="186" bestFit="1" customWidth="1"/>
    <col min="2" max="2" width="12.7109375" style="1" customWidth="1"/>
    <col min="3" max="3" width="33.42578125" style="1" customWidth="1"/>
    <col min="4" max="4" width="92.140625" style="1" customWidth="1"/>
    <col min="5" max="5" width="11.5703125" style="29" customWidth="1"/>
    <col min="6" max="6" width="13.7109375" style="29" bestFit="1" customWidth="1"/>
    <col min="7" max="7" width="11.5703125" style="29" customWidth="1"/>
    <col min="8" max="8" width="20.5703125" style="1" customWidth="1"/>
    <col min="9" max="9" width="30.42578125" style="1" customWidth="1"/>
    <col min="10" max="10" width="27.140625" style="1" customWidth="1"/>
    <col min="11" max="11" width="8.7109375" style="186" hidden="1" customWidth="1"/>
    <col min="12" max="12" width="1.42578125" style="186" customWidth="1"/>
    <col min="13" max="16384" width="8.7109375" style="1"/>
  </cols>
  <sheetData>
    <row r="1" spans="1:12" ht="14.65" customHeight="1" outlineLevel="1" x14ac:dyDescent="0.3">
      <c r="A1" s="207" t="s">
        <v>120</v>
      </c>
      <c r="B1" s="13"/>
      <c r="C1" s="14"/>
      <c r="D1" s="23"/>
      <c r="E1" s="26"/>
      <c r="F1" s="44"/>
      <c r="G1" s="44"/>
      <c r="H1" s="26"/>
      <c r="I1" s="12"/>
      <c r="J1" s="12"/>
    </row>
    <row r="2" spans="1:12" ht="15" customHeight="1" thickBot="1" x14ac:dyDescent="0.3">
      <c r="A2" s="208" t="s">
        <v>420</v>
      </c>
      <c r="B2" s="15"/>
      <c r="C2" s="16"/>
      <c r="D2" s="24"/>
      <c r="E2" s="26"/>
      <c r="F2" s="213" t="s">
        <v>229</v>
      </c>
      <c r="H2" s="29"/>
      <c r="I2" s="28"/>
      <c r="J2" s="12"/>
    </row>
    <row r="3" spans="1:12" ht="5.0999999999999996" customHeight="1" outlineLevel="1" thickBot="1" x14ac:dyDescent="0.3">
      <c r="D3" s="35"/>
      <c r="F3" s="186"/>
      <c r="G3" s="26"/>
      <c r="H3" s="29"/>
      <c r="I3" s="28"/>
    </row>
    <row r="4" spans="1:12" ht="14.65" customHeight="1" x14ac:dyDescent="0.25">
      <c r="A4" s="249" t="s">
        <v>0</v>
      </c>
      <c r="B4" s="250"/>
      <c r="C4" s="251"/>
      <c r="D4" s="62"/>
      <c r="E4" s="26"/>
      <c r="F4" s="186" t="s">
        <v>236</v>
      </c>
      <c r="H4" s="29"/>
      <c r="I4" s="28"/>
    </row>
    <row r="5" spans="1:12" ht="14.65" customHeight="1" outlineLevel="1" x14ac:dyDescent="0.25">
      <c r="A5" s="252" t="s">
        <v>1</v>
      </c>
      <c r="B5" s="253"/>
      <c r="C5" s="254"/>
      <c r="D5" s="63"/>
      <c r="E5" s="26"/>
      <c r="F5" s="186"/>
      <c r="H5" s="29"/>
      <c r="I5" s="28"/>
    </row>
    <row r="6" spans="1:12" ht="14.65" customHeight="1" outlineLevel="1" x14ac:dyDescent="0.25">
      <c r="A6" s="252" t="s">
        <v>2</v>
      </c>
      <c r="B6" s="253"/>
      <c r="C6" s="254"/>
      <c r="D6" s="64"/>
      <c r="E6" s="26"/>
      <c r="F6" s="186"/>
    </row>
    <row r="7" spans="1:12" ht="15" customHeight="1" thickBot="1" x14ac:dyDescent="0.3">
      <c r="A7" s="255" t="s">
        <v>3</v>
      </c>
      <c r="B7" s="256"/>
      <c r="C7" s="257"/>
      <c r="D7" s="65"/>
      <c r="E7" s="26"/>
      <c r="F7" s="186" t="s">
        <v>228</v>
      </c>
    </row>
    <row r="8" spans="1:12" ht="5.0999999999999996" customHeight="1" outlineLevel="1" thickBot="1" x14ac:dyDescent="0.3">
      <c r="A8" s="209"/>
      <c r="B8" s="59"/>
      <c r="C8" s="59"/>
      <c r="D8" s="61"/>
      <c r="E8" s="26"/>
    </row>
    <row r="9" spans="1:12" ht="15" customHeight="1" outlineLevel="1" thickBot="1" x14ac:dyDescent="0.3">
      <c r="A9" s="209"/>
      <c r="B9" s="258" t="s">
        <v>4</v>
      </c>
      <c r="C9" s="259"/>
      <c r="D9" s="259"/>
      <c r="E9" s="259"/>
      <c r="F9" s="259"/>
      <c r="G9" s="259"/>
      <c r="H9" s="259"/>
      <c r="I9" s="259"/>
      <c r="J9" s="260"/>
    </row>
    <row r="10" spans="1:12" ht="15" customHeight="1" outlineLevel="1" thickBot="1" x14ac:dyDescent="0.3">
      <c r="A10" s="209"/>
      <c r="B10" s="261" t="s">
        <v>5</v>
      </c>
      <c r="C10" s="262"/>
      <c r="D10" s="270" t="s">
        <v>10</v>
      </c>
      <c r="E10" s="263" t="s">
        <v>6</v>
      </c>
      <c r="F10" s="264"/>
      <c r="G10" s="264"/>
      <c r="H10" s="264"/>
      <c r="I10" s="264"/>
      <c r="J10" s="265"/>
    </row>
    <row r="11" spans="1:12" ht="27.6" outlineLevel="1" x14ac:dyDescent="0.25">
      <c r="A11" s="209"/>
      <c r="B11" s="277">
        <v>5</v>
      </c>
      <c r="C11" s="278"/>
      <c r="D11" s="38" t="s">
        <v>7</v>
      </c>
      <c r="E11" s="309" t="s">
        <v>8</v>
      </c>
      <c r="F11" s="310"/>
      <c r="G11" s="310"/>
      <c r="H11" s="310"/>
      <c r="I11" s="310"/>
      <c r="J11" s="311"/>
    </row>
    <row r="12" spans="1:12" ht="15" customHeight="1" outlineLevel="1" x14ac:dyDescent="0.25">
      <c r="A12" s="209"/>
      <c r="B12" s="279"/>
      <c r="C12" s="280"/>
      <c r="D12" s="2"/>
      <c r="E12" s="312"/>
      <c r="F12" s="313"/>
      <c r="G12" s="313"/>
      <c r="H12" s="313"/>
      <c r="I12" s="313"/>
      <c r="J12" s="314"/>
    </row>
    <row r="13" spans="1:12" ht="15" customHeight="1" outlineLevel="1" x14ac:dyDescent="0.25">
      <c r="A13" s="209"/>
      <c r="B13" s="279"/>
      <c r="C13" s="280"/>
      <c r="D13" s="2"/>
      <c r="E13" s="312"/>
      <c r="F13" s="313"/>
      <c r="G13" s="313"/>
      <c r="H13" s="313"/>
      <c r="I13" s="313"/>
      <c r="J13" s="314"/>
    </row>
    <row r="14" spans="1:12" ht="5.0999999999999996" customHeight="1" outlineLevel="1" thickBot="1" x14ac:dyDescent="0.3">
      <c r="B14" s="281"/>
      <c r="C14" s="281"/>
    </row>
    <row r="15" spans="1:12" ht="29.25" thickBot="1" x14ac:dyDescent="0.3">
      <c r="A15" s="245" t="s">
        <v>405</v>
      </c>
      <c r="B15" s="246" t="s">
        <v>9</v>
      </c>
      <c r="C15" s="246" t="s">
        <v>406</v>
      </c>
      <c r="D15" s="246" t="s">
        <v>10</v>
      </c>
      <c r="E15" s="247" t="s">
        <v>227</v>
      </c>
      <c r="F15" s="247" t="s">
        <v>237</v>
      </c>
      <c r="G15" s="247" t="s">
        <v>240</v>
      </c>
      <c r="H15" s="246" t="s">
        <v>407</v>
      </c>
      <c r="I15" s="246" t="s">
        <v>408</v>
      </c>
      <c r="J15" s="248" t="s">
        <v>409</v>
      </c>
      <c r="K15" s="238" t="s">
        <v>189</v>
      </c>
      <c r="L15" s="237"/>
    </row>
    <row r="16" spans="1:12" ht="60" x14ac:dyDescent="0.25">
      <c r="A16" s="210">
        <v>1</v>
      </c>
      <c r="B16" s="196" t="str">
        <f>VLOOKUP(A16,'Draft Control Sheet (for edits)'!A:F,2,0)</f>
        <v>EX</v>
      </c>
      <c r="C16" s="196" t="str">
        <f>VLOOKUP(B16,'Draft Control Sheet (for edits)'!B:G,2,0)</f>
        <v>Example</v>
      </c>
      <c r="D16" s="197" t="str">
        <f>VLOOKUP(A16,'Draft Control Sheet (for edits)'!A:F,4,FALSE)</f>
        <v>Review Tie-Points report to ensure that Total Assets agrees to Total Liabilities and Net Position on BS</v>
      </c>
      <c r="E16" s="214" t="str">
        <f>VLOOKUP(A16,'Draft Control Sheet (for edits)'!A:I,7,FALSE)</f>
        <v>Example</v>
      </c>
      <c r="F16" s="243" t="str">
        <f>VLOOKUP(A16,'Draft Control Sheet (for edits)'!A:I,8,FALSE)</f>
        <v>Q1,Q2,Q3,Q4</v>
      </c>
      <c r="G16" s="215">
        <f>VLOOKUP(A16,'Draft Control Sheet (for edits)'!A:I,9,FALSE)</f>
        <v>0</v>
      </c>
      <c r="H16" s="198" t="s">
        <v>169</v>
      </c>
      <c r="I16" s="198" t="s">
        <v>13</v>
      </c>
      <c r="J16" s="201" t="s">
        <v>113</v>
      </c>
      <c r="K16" s="239">
        <v>1</v>
      </c>
      <c r="L16" s="234"/>
    </row>
    <row r="17" spans="1:12" ht="96" customHeight="1" x14ac:dyDescent="0.25">
      <c r="A17" s="211">
        <v>84</v>
      </c>
      <c r="B17" s="11" t="str">
        <f>VLOOKUP(A17,'Draft Control Sheet (for edits)'!A:F,2,0)</f>
        <v>NAF</v>
      </c>
      <c r="C17" s="5" t="str">
        <f>VLOOKUP(A17,'Draft Control Sheet (for edits)'!A:F,3,FALSE)</f>
        <v>TBCURR3 
(within FS Book)</v>
      </c>
      <c r="D17" s="6" t="str">
        <f>VLOOKUP(A17,'Draft Control Sheet (for edits)'!A:F,4,FALSE)</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E17" s="216" t="str">
        <f>VLOOKUP(A17,'Draft Control Sheet (for edits)'!A:I,7,FALSE)</f>
        <v>Manual</v>
      </c>
      <c r="F17" s="242" t="str">
        <f>VLOOKUP(A17,'Draft Control Sheet (for edits)'!A:I,8,FALSE)</f>
        <v>Q1,Q2,Q3,Q4</v>
      </c>
      <c r="G17" s="218">
        <f>VLOOKUP(A17,'Draft Control Sheet (for edits)'!A:I,9,FALSE)</f>
        <v>0</v>
      </c>
      <c r="H17" s="6"/>
      <c r="I17" s="2"/>
      <c r="J17" s="77"/>
      <c r="K17" s="240">
        <v>2</v>
      </c>
      <c r="L17" s="234"/>
    </row>
    <row r="18" spans="1:12" ht="50.25" customHeight="1" x14ac:dyDescent="0.25">
      <c r="A18" s="211">
        <v>3</v>
      </c>
      <c r="B18" s="11" t="str">
        <f>VLOOKUP(A18,'Draft Control Sheet (for edits)'!A:F,2,0)</f>
        <v>ANB</v>
      </c>
      <c r="C18" s="5" t="str">
        <f>VLOOKUP(A18,'Draft Control Sheet (for edits)'!A:F,3,FALSE)</f>
        <v>Anomaly 
(within FS Book)</v>
      </c>
      <c r="D18" s="6" t="str">
        <f>VLOOKUP(A18,'Draft Control Sheet (for edits)'!A:F,4,FALSE)</f>
        <v>Anomaly report has been reviewed (e.g. credit balance in a normally debit balance account or financial statement line item or vice-versa) and all explanations of highlighted trial balance anomalies in the report have been provided to OFM.</v>
      </c>
      <c r="E18" s="216" t="str">
        <f>VLOOKUP(A18,'Draft Control Sheet (for edits)'!A:I,7,FALSE)</f>
        <v>Quarterly</v>
      </c>
      <c r="F18" s="217" t="str">
        <f>VLOOKUP(A18,'Draft Control Sheet (for edits)'!A:I,8,FALSE)</f>
        <v>Q2,Q3,Q4</v>
      </c>
      <c r="G18" s="218">
        <f>VLOOKUP(A18,'Draft Control Sheet (for edits)'!A:I,9,FALSE)</f>
        <v>0</v>
      </c>
      <c r="H18" s="3"/>
      <c r="I18" s="3"/>
      <c r="J18" s="96"/>
      <c r="K18" s="240">
        <v>3</v>
      </c>
      <c r="L18" s="234"/>
    </row>
    <row r="19" spans="1:12" ht="30" x14ac:dyDescent="0.25">
      <c r="A19" s="211">
        <v>7</v>
      </c>
      <c r="B19" s="11" t="str">
        <f>VLOOKUP(A19,'Draft Control Sheet (for edits)'!A:F,2,0)</f>
        <v>ICTP</v>
      </c>
      <c r="C19" s="5" t="str">
        <f>VLOOKUP(A19,'Draft Control Sheet (for edits)'!A:F,3,FALSE)</f>
        <v>TBSIMPLE3 
(within FS Book)</v>
      </c>
      <c r="D19" s="6" t="str">
        <f>VLOOKUP(A19,'Draft Control Sheet (for edits)'!A:F,4,FALSE)</f>
        <v xml:space="preserve">Review TBSIMPLE3 and ensure that all intra-commerce transactions have been reported with both the bureau code and fund code. </v>
      </c>
      <c r="E19" s="216" t="str">
        <f>VLOOKUP(A19,'Draft Control Sheet (for edits)'!A:I,7,FALSE)</f>
        <v>Quarterly</v>
      </c>
      <c r="F19" s="242" t="str">
        <f>VLOOKUP(A19,'Draft Control Sheet (for edits)'!A:I,8,FALSE)</f>
        <v>Q1,Q2,Q3,Q4</v>
      </c>
      <c r="G19" s="218">
        <f>VLOOKUP(A19,'Draft Control Sheet (for edits)'!A:I,9,FALSE)</f>
        <v>0</v>
      </c>
      <c r="H19" s="3"/>
      <c r="I19" s="3"/>
      <c r="J19" s="96"/>
      <c r="K19" s="240">
        <v>4</v>
      </c>
      <c r="L19" s="234"/>
    </row>
    <row r="20" spans="1:12" ht="30" x14ac:dyDescent="0.25">
      <c r="A20" s="211">
        <v>83</v>
      </c>
      <c r="B20" s="11" t="str">
        <f>VLOOKUP(A20,'Draft Control Sheet (for edits)'!A:F,2,0)</f>
        <v>FBWT</v>
      </c>
      <c r="C20" s="5" t="str">
        <f>VLOOKUP(A20,'Draft Control Sheet (for edits)'!A:F,3,FALSE)</f>
        <v>TBSIMPLE3 
(within FS Book)</v>
      </c>
      <c r="D20" s="6" t="str">
        <f>VLOOKUP(A20,'Draft Control Sheet (for edits)'!A:F,4,FALSE)</f>
        <v xml:space="preserve">Review bureau 101000 and 109000 balances and verify that bureaus have assigned Trading Partner 099 General Fund for all their FBWT amounts. (May use TBSIMPLE3 report).  </v>
      </c>
      <c r="E20" s="216" t="str">
        <f>VLOOKUP(A20,'Draft Control Sheet (for edits)'!A:I,7,FALSE)</f>
        <v>Manual</v>
      </c>
      <c r="F20" s="242" t="str">
        <f>VLOOKUP(A20,'Draft Control Sheet (for edits)'!A:I,8,FALSE)</f>
        <v>Q1,Q2,Q3,Q4</v>
      </c>
      <c r="G20" s="218">
        <f>VLOOKUP(A20,'Draft Control Sheet (for edits)'!A:I,9,FALSE)</f>
        <v>0</v>
      </c>
      <c r="H20" s="6"/>
      <c r="I20" s="2"/>
      <c r="J20" s="77"/>
      <c r="K20" s="240">
        <v>5</v>
      </c>
      <c r="L20" s="234"/>
    </row>
    <row r="21" spans="1:12" ht="30" x14ac:dyDescent="0.25">
      <c r="A21" s="211">
        <v>22</v>
      </c>
      <c r="B21" s="11" t="str">
        <f>VLOOKUP(A21,'Draft Control Sheet (for edits)'!A:F,2,0)</f>
        <v>ETB-P</v>
      </c>
      <c r="C21" s="5" t="str">
        <f>VLOOKUP(A21,'Draft Control Sheet (for edits)'!A:F,3,FALSE)</f>
        <v>ETB_TIE 
(within FS Book)</v>
      </c>
      <c r="D21" s="6" t="str">
        <f>VLOOKUP(A21,'Draft Control Sheet (for edits)'!A:F,4,FALSE)</f>
        <v>Review Tie-Points report to ensure that for each fund group, proprietary (all accounts except 400000 series) SGL accounts foot to zero.</v>
      </c>
      <c r="E21" s="216" t="str">
        <f>VLOOKUP(A21,'Draft Control Sheet (for edits)'!A:I,7,FALSE)</f>
        <v>Quarterly</v>
      </c>
      <c r="F21" s="242" t="str">
        <f>VLOOKUP(A21,'Draft Control Sheet (for edits)'!A:I,8,FALSE)</f>
        <v>Q1,Q2,Q3,Q4</v>
      </c>
      <c r="G21" s="218">
        <f>VLOOKUP(A21,'Draft Control Sheet (for edits)'!A:I,9,FALSE)</f>
        <v>0</v>
      </c>
      <c r="H21" s="3"/>
      <c r="I21" s="3"/>
      <c r="J21" s="96"/>
      <c r="K21" s="240">
        <v>6</v>
      </c>
      <c r="L21" s="234"/>
    </row>
    <row r="22" spans="1:12" ht="30" x14ac:dyDescent="0.25">
      <c r="A22" s="211">
        <v>23</v>
      </c>
      <c r="B22" s="11" t="str">
        <f>VLOOKUP(A22,'Draft Control Sheet (for edits)'!A:F,2,0)</f>
        <v>ETB-B</v>
      </c>
      <c r="C22" s="5" t="str">
        <f>VLOOKUP(A22,'Draft Control Sheet (for edits)'!A:F,3,FALSE)</f>
        <v>ETB_TIE 
(within FS Book)</v>
      </c>
      <c r="D22" s="6" t="str">
        <f>VLOOKUP(A22,'Draft Control Sheet (for edits)'!A:F,4,FALSE)</f>
        <v xml:space="preserve">Review Tie-Points report to ensure that for each fund group, budgetary (400000 series) SGL accounts foot to zero. </v>
      </c>
      <c r="E22" s="216" t="str">
        <f>VLOOKUP(A22,'Draft Control Sheet (for edits)'!A:I,7,FALSE)</f>
        <v>Quarterly</v>
      </c>
      <c r="F22" s="242" t="str">
        <f>VLOOKUP(A22,'Draft Control Sheet (for edits)'!A:I,8,FALSE)</f>
        <v>Q1,Q2,Q3,Q4</v>
      </c>
      <c r="G22" s="218">
        <f>VLOOKUP(A22,'Draft Control Sheet (for edits)'!A:I,9,FALSE)</f>
        <v>0</v>
      </c>
      <c r="H22" s="3"/>
      <c r="I22" s="3"/>
      <c r="J22" s="96"/>
      <c r="K22" s="240">
        <v>7</v>
      </c>
      <c r="L22" s="234"/>
    </row>
    <row r="23" spans="1:12" ht="60" x14ac:dyDescent="0.25">
      <c r="A23" s="211">
        <v>24</v>
      </c>
      <c r="B23" s="11" t="str">
        <f>VLOOKUP(A23,'Draft Control Sheet (for edits)'!A:F,2,0)</f>
        <v>PC</v>
      </c>
      <c r="C23" s="5" t="str">
        <f>VLOOKUP(A23,'Draft Control Sheet (for edits)'!A:F,3,FALSE)</f>
        <v>TBTIEPTS 
(within FS Book)</v>
      </c>
      <c r="D23" s="6" t="str">
        <f>VLOOKUP(A23,'Draft Control Sheet (for edits)'!A:F,4,FALSE)</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E23" s="216" t="str">
        <f>VLOOKUP(A23,'Draft Control Sheet (for edits)'!A:I,7,FALSE)</f>
        <v>Quarterly</v>
      </c>
      <c r="F23" s="242" t="str">
        <f>VLOOKUP(A23,'Draft Control Sheet (for edits)'!A:I,8,FALSE)</f>
        <v>Q1,Q2,Q3,Q4</v>
      </c>
      <c r="G23" s="218">
        <f>VLOOKUP(A23,'Draft Control Sheet (for edits)'!A:I,9,FALSE)</f>
        <v>0</v>
      </c>
      <c r="H23" s="3"/>
      <c r="I23" s="3"/>
      <c r="J23" s="96"/>
      <c r="K23" s="240">
        <v>8</v>
      </c>
      <c r="L23" s="234"/>
    </row>
    <row r="24" spans="1:12" ht="30" x14ac:dyDescent="0.25">
      <c r="A24" s="211">
        <v>27</v>
      </c>
      <c r="B24" s="11" t="str">
        <f>VLOOKUP(A24,'Draft Control Sheet (for edits)'!A:F,2,0)</f>
        <v>BS</v>
      </c>
      <c r="C24" s="5" t="str">
        <f>VLOOKUP(A24,'Draft Control Sheet (for edits)'!A:F,3,FALSE)</f>
        <v>TIEPOINT 
(within FS Book)</v>
      </c>
      <c r="D24" s="6" t="str">
        <f>VLOOKUP(A24,'Draft Control Sheet (for edits)'!A:F,4,FALSE)</f>
        <v>Review Tie-Points report to ensure that Total Assets agrees to Total Liabilities and Net Position on BS</v>
      </c>
      <c r="E24" s="216" t="str">
        <f>VLOOKUP(A24,'Draft Control Sheet (for edits)'!A:I,7,FALSE)</f>
        <v>Quarterly</v>
      </c>
      <c r="F24" s="242" t="str">
        <f>VLOOKUP(A24,'Draft Control Sheet (for edits)'!A:I,8,FALSE)</f>
        <v>Q1,Q2,Q3,Q4</v>
      </c>
      <c r="G24" s="218">
        <f>VLOOKUP(A24,'Draft Control Sheet (for edits)'!A:I,9,FALSE)</f>
        <v>0</v>
      </c>
      <c r="H24" s="3"/>
      <c r="I24" s="3"/>
      <c r="J24" s="96"/>
      <c r="K24" s="240">
        <v>9</v>
      </c>
      <c r="L24" s="234"/>
    </row>
    <row r="25" spans="1:12" ht="60" x14ac:dyDescent="0.25">
      <c r="A25" s="211">
        <v>28</v>
      </c>
      <c r="B25" s="11" t="str">
        <f>VLOOKUP(A25,'Draft Control Sheet (for edits)'!A:F,2,0)</f>
        <v>NP-1</v>
      </c>
      <c r="C25" s="5" t="str">
        <f>VLOOKUP(A25,'Draft Control Sheet (for edits)'!A:F,3,FALSE)</f>
        <v>TIEPOINT 
(within FS Book)</v>
      </c>
      <c r="D25" s="6" t="str">
        <f>VLOOKUP(A25,'Draft Control Sheet (for edits)'!A:F,4,FALSE)</f>
        <v>Review Tie-Points report to ensure that Net Position-Unexpended Appropriations on BS agrees with Ending Net Position-Unexpended Appropriations on St of CNP. 
This tie-point is only applicable to appropriated funds.</v>
      </c>
      <c r="E25" s="216" t="str">
        <f>VLOOKUP(A25,'Draft Control Sheet (for edits)'!A:I,7,FALSE)</f>
        <v>Quarterly</v>
      </c>
      <c r="F25" s="242" t="str">
        <f>VLOOKUP(A25,'Draft Control Sheet (for edits)'!A:I,8,FALSE)</f>
        <v>Q1,Q2,Q3,Q4</v>
      </c>
      <c r="G25" s="218">
        <f>VLOOKUP(A25,'Draft Control Sheet (for edits)'!A:I,9,FALSE)</f>
        <v>0</v>
      </c>
      <c r="H25" s="3"/>
      <c r="I25" s="3"/>
      <c r="J25" s="96"/>
      <c r="K25" s="240">
        <v>10</v>
      </c>
      <c r="L25" s="234"/>
    </row>
    <row r="26" spans="1:12" ht="30" x14ac:dyDescent="0.25">
      <c r="A26" s="211">
        <v>29</v>
      </c>
      <c r="B26" s="11" t="str">
        <f>VLOOKUP(A26,'Draft Control Sheet (for edits)'!A:F,2,0)</f>
        <v>NP-2</v>
      </c>
      <c r="C26" s="5" t="str">
        <f>VLOOKUP(A26,'Draft Control Sheet (for edits)'!A:F,3,FALSE)</f>
        <v>TIEPOINT 
(within FS Book)</v>
      </c>
      <c r="D26" s="6" t="str">
        <f>VLOOKUP(A26,'Draft Control Sheet (for edits)'!A:F,4,FALSE)</f>
        <v xml:space="preserve">Review Tie-Points report to ensure that Net Position-Cumulative Results of Operations on BS agrees with Ending Net Position-Cumulative Results of Operations on St of CNP. </v>
      </c>
      <c r="E26" s="216" t="str">
        <f>VLOOKUP(A26,'Draft Control Sheet (for edits)'!A:I,7,FALSE)</f>
        <v>Quarterly</v>
      </c>
      <c r="F26" s="242" t="str">
        <f>VLOOKUP(A26,'Draft Control Sheet (for edits)'!A:I,8,FALSE)</f>
        <v>Q1,Q2,Q3,Q4</v>
      </c>
      <c r="G26" s="218">
        <f>VLOOKUP(A26,'Draft Control Sheet (for edits)'!A:I,9,FALSE)</f>
        <v>0</v>
      </c>
      <c r="H26" s="3"/>
      <c r="I26" s="3"/>
      <c r="J26" s="96"/>
      <c r="K26" s="240">
        <v>11</v>
      </c>
      <c r="L26" s="234"/>
    </row>
    <row r="27" spans="1:12" ht="78" customHeight="1" x14ac:dyDescent="0.25">
      <c r="A27" s="211">
        <v>30</v>
      </c>
      <c r="B27" s="11" t="str">
        <f>VLOOKUP(A27,'Draft Control Sheet (for edits)'!A:F,2,0)</f>
        <v>AU</v>
      </c>
      <c r="C27" s="5" t="str">
        <f>VLOOKUP(A27,'Draft Control Sheet (for edits)'!A:F,3,FALSE)</f>
        <v>TIEPOINT 
(within FS Book)</v>
      </c>
      <c r="D27" s="6" t="str">
        <f>VLOOKUP(A27,'Draft Control Sheet (for edits)'!A:F,4,FALSE)</f>
        <v>Review Tie-Points report to ensure that Appropriations Used on St of CNP is reported in equal and opposite directions in Cumulative Results of Operation column and Unexpended Appropriations columns.
This tie-point is only applicable to appropriated funds.</v>
      </c>
      <c r="E27" s="216" t="str">
        <f>VLOOKUP(A27,'Draft Control Sheet (for edits)'!A:I,7,FALSE)</f>
        <v>Quarterly</v>
      </c>
      <c r="F27" s="242" t="str">
        <f>VLOOKUP(A27,'Draft Control Sheet (for edits)'!A:I,8,FALSE)</f>
        <v>Q1,Q2,Q3,Q4</v>
      </c>
      <c r="G27" s="218">
        <f>VLOOKUP(A27,'Draft Control Sheet (for edits)'!A:I,9,FALSE)</f>
        <v>0</v>
      </c>
      <c r="H27" s="3"/>
      <c r="I27" s="3"/>
      <c r="J27" s="96"/>
      <c r="K27" s="240">
        <v>12</v>
      </c>
      <c r="L27" s="234"/>
    </row>
    <row r="28" spans="1:12" ht="42.75" customHeight="1" x14ac:dyDescent="0.25">
      <c r="A28" s="211">
        <v>31</v>
      </c>
      <c r="B28" s="11" t="str">
        <f>VLOOKUP(A28,'Draft Control Sheet (for edits)'!A:F,2,0)</f>
        <v>BR</v>
      </c>
      <c r="C28" s="5" t="str">
        <f>VLOOKUP(A28,'Draft Control Sheet (for edits)'!A:F,3,FALSE)</f>
        <v>TIEPOINT 
(within FS Book)</v>
      </c>
      <c r="D28" s="6" t="str">
        <f>VLOOKUP(A28,'Draft Control Sheet (for edits)'!A:F,4,FALSE)</f>
        <v xml:space="preserve">Review Tie-Points Report to ensure Total Budgetary Resources equals Total Status of Budgetary Resources on St of BR. </v>
      </c>
      <c r="E28" s="216" t="str">
        <f>VLOOKUP(A28,'Draft Control Sheet (for edits)'!A:I,7,FALSE)</f>
        <v>Quarterly</v>
      </c>
      <c r="F28" s="242" t="str">
        <f>VLOOKUP(A28,'Draft Control Sheet (for edits)'!A:I,8,FALSE)</f>
        <v>Q1,Q2,Q3,Q4</v>
      </c>
      <c r="G28" s="218">
        <f>VLOOKUP(A28,'Draft Control Sheet (for edits)'!A:I,9,FALSE)</f>
        <v>0</v>
      </c>
      <c r="H28" s="3"/>
      <c r="I28" s="3"/>
      <c r="J28" s="96"/>
      <c r="K28" s="240">
        <v>13</v>
      </c>
      <c r="L28" s="234"/>
    </row>
    <row r="29" spans="1:12" ht="30" x14ac:dyDescent="0.25">
      <c r="A29" s="211">
        <v>32</v>
      </c>
      <c r="B29" s="11" t="str">
        <f>VLOOKUP(A29,'Draft Control Sheet (for edits)'!A:F,2,0)</f>
        <v>SCA</v>
      </c>
      <c r="C29" s="5" t="str">
        <f>VLOOKUP(A29,'Draft Control Sheet (for edits)'!A:F,3,FALSE)</f>
        <v>TIEPOINT 
(within FS Book)</v>
      </c>
      <c r="D29" s="6" t="str">
        <f>VLOOKUP(A29,'Draft Control Sheet (for edits)'!A:F,4,FALSE)</f>
        <v xml:space="preserve">Review Tie-Points report to ensure that custodial activity on the Statement of Custodial Activity nets out to zero.                                                                                                                                                                                                                                                                                                                                                                                                                                                                                                                                                                                                                              </v>
      </c>
      <c r="E29" s="216" t="str">
        <f>VLOOKUP(A29,'Draft Control Sheet (for edits)'!A:I,7,FALSE)</f>
        <v>Quarterly</v>
      </c>
      <c r="F29" s="242" t="str">
        <f>VLOOKUP(A29,'Draft Control Sheet (for edits)'!A:I,8,FALSE)</f>
        <v>Q1,Q2,Q3,Q4</v>
      </c>
      <c r="G29" s="218">
        <f>VLOOKUP(A29,'Draft Control Sheet (for edits)'!A:I,9,FALSE)</f>
        <v>0</v>
      </c>
      <c r="H29" s="3"/>
      <c r="I29" s="3"/>
      <c r="J29" s="96"/>
      <c r="K29" s="240">
        <v>14</v>
      </c>
      <c r="L29" s="234"/>
    </row>
    <row r="30" spans="1:12" ht="45" x14ac:dyDescent="0.25">
      <c r="A30" s="211">
        <v>33</v>
      </c>
      <c r="B30" s="11" t="str">
        <f>VLOOKUP(A30,'Draft Control Sheet (for edits)'!A:F,2,0)</f>
        <v>ICDIF</v>
      </c>
      <c r="C30" s="5" t="str">
        <f>VLOOKUP(A30,'Draft Control Sheet (for edits)'!A:F,3,FALSE)</f>
        <v>TIEPOINT 
(within FS Book)</v>
      </c>
      <c r="D30" s="6" t="str">
        <f>VLOOKUP(A30,'Draft Control Sheet (for edits)'!A:F,4,FALSE)</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E30" s="216" t="str">
        <f>VLOOKUP(A30,'Draft Control Sheet (for edits)'!A:I,7,FALSE)</f>
        <v>Quarterly</v>
      </c>
      <c r="F30" s="242" t="str">
        <f>VLOOKUP(A30,'Draft Control Sheet (for edits)'!A:I,8,FALSE)</f>
        <v>Q1,Q2,Q3,Q4</v>
      </c>
      <c r="G30" s="218" t="str">
        <f>VLOOKUP(A30,'Draft Control Sheet (for edits)'!A:I,9,FALSE)</f>
        <v>$250k&lt;</v>
      </c>
      <c r="H30" s="3"/>
      <c r="I30" s="3"/>
      <c r="J30" s="96"/>
      <c r="K30" s="240">
        <v>15</v>
      </c>
      <c r="L30" s="234"/>
    </row>
    <row r="31" spans="1:12" ht="45" x14ac:dyDescent="0.25">
      <c r="A31" s="211">
        <v>34</v>
      </c>
      <c r="B31" s="11" t="str">
        <f>VLOOKUP(A31,'Draft Control Sheet (for edits)'!A:F,2,0)</f>
        <v>IFC</v>
      </c>
      <c r="C31" s="5" t="str">
        <f>VLOOKUP(A31,'Draft Control Sheet (for edits)'!A:F,3,FALSE)</f>
        <v>TIEPOINT 
(within FS Book)</v>
      </c>
      <c r="D31" s="6" t="str">
        <f>VLOOKUP(A31,'Draft Control Sheet (for edits)'!A:F,4,FALSE)</f>
        <v xml:space="preserve">Review Tie-Points report to ensure that Imputed Financing account 578000 by Trading Partner agrees with Imputed Costs account 673000 by Trading Partner (most bureaus will have an amount in these accounts). </v>
      </c>
      <c r="E31" s="216" t="str">
        <f>VLOOKUP(A31,'Draft Control Sheet (for edits)'!A:I,7,FALSE)</f>
        <v>Quarterly</v>
      </c>
      <c r="F31" s="242" t="str">
        <f>VLOOKUP(A31,'Draft Control Sheet (for edits)'!A:I,8,FALSE)</f>
        <v>Q1,Q2,Q3,Q4</v>
      </c>
      <c r="G31" s="218">
        <f>VLOOKUP(A31,'Draft Control Sheet (for edits)'!A:I,9,FALSE)</f>
        <v>0</v>
      </c>
      <c r="H31" s="3"/>
      <c r="I31" s="3"/>
      <c r="J31" s="96"/>
      <c r="K31" s="240">
        <v>16</v>
      </c>
      <c r="L31" s="234"/>
    </row>
    <row r="32" spans="1:12" ht="30" x14ac:dyDescent="0.25">
      <c r="A32" s="211">
        <v>35</v>
      </c>
      <c r="B32" s="11" t="str">
        <f>VLOOKUP(A32,'Draft Control Sheet (for edits)'!A:F,2,0)</f>
        <v>NCO-1</v>
      </c>
      <c r="C32" s="5" t="str">
        <f>VLOOKUP(A32,'Draft Control Sheet (for edits)'!A:F,3,FALSE)</f>
        <v>TIEPOINT 
(within FS Book)</v>
      </c>
      <c r="D32" s="6" t="str">
        <f>VLOOKUP(A32,'Draft Control Sheet (for edits)'!A:F,4,FALSE)</f>
        <v xml:space="preserve">Review Tie-Points report to ensure that Net Cost of Operations on St of CNP and St of NC agree. </v>
      </c>
      <c r="E32" s="216" t="str">
        <f>VLOOKUP(A32,'Draft Control Sheet (for edits)'!A:I,7,FALSE)</f>
        <v>Quarterly</v>
      </c>
      <c r="F32" s="242" t="str">
        <f>VLOOKUP(A32,'Draft Control Sheet (for edits)'!A:I,8,FALSE)</f>
        <v>Q1,Q2,Q3,Q4</v>
      </c>
      <c r="G32" s="218">
        <f>VLOOKUP(A32,'Draft Control Sheet (for edits)'!A:I,9,FALSE)</f>
        <v>0</v>
      </c>
      <c r="H32" s="3"/>
      <c r="I32" s="3"/>
      <c r="J32" s="96"/>
      <c r="K32" s="240">
        <v>17</v>
      </c>
      <c r="L32" s="234"/>
    </row>
    <row r="33" spans="1:12" ht="45" x14ac:dyDescent="0.25">
      <c r="A33" s="211">
        <v>36</v>
      </c>
      <c r="B33" s="11" t="str">
        <f>VLOOKUP(A33,'Draft Control Sheet (for edits)'!A:F,2,0)</f>
        <v>OPM</v>
      </c>
      <c r="C33" s="5" t="str">
        <f>VLOOKUP(A33,'Draft Control Sheet (for edits)'!A:F,3,FALSE)</f>
        <v>TIEPOINT 
(within FS Book)</v>
      </c>
      <c r="D33" s="6" t="str">
        <f>VLOOKUP(A33,'Draft Control Sheet (for edits)'!A:F,4,FALSE)</f>
        <v xml:space="preserve">Review OPM (Trading Partner 024) Confirmation Report to ensure that breakdown of SGL account 640000F Funded Benefit Expense entered into confirmation schedule agrees with balance of SGL 640000F. </v>
      </c>
      <c r="E33" s="216" t="str">
        <f>VLOOKUP(A33,'Draft Control Sheet (for edits)'!A:I,7,FALSE)</f>
        <v>Quarterly</v>
      </c>
      <c r="F33" s="242" t="str">
        <f>VLOOKUP(A33,'Draft Control Sheet (for edits)'!A:I,8,FALSE)</f>
        <v>Q1,Q2,Q3,Q4</v>
      </c>
      <c r="G33" s="218">
        <f>VLOOKUP(A33,'Draft Control Sheet (for edits)'!A:I,9,FALSE)</f>
        <v>0</v>
      </c>
      <c r="H33" s="3"/>
      <c r="I33" s="3"/>
      <c r="J33" s="96"/>
      <c r="K33" s="240">
        <v>18</v>
      </c>
      <c r="L33" s="234"/>
    </row>
    <row r="34" spans="1:12" ht="30" x14ac:dyDescent="0.25">
      <c r="A34" s="211">
        <v>37</v>
      </c>
      <c r="B34" s="11" t="str">
        <f>VLOOKUP(A34,'Draft Control Sheet (for edits)'!A:F,2,0)</f>
        <v>JF</v>
      </c>
      <c r="C34" s="5" t="str">
        <f>VLOOKUP(A34,'Draft Control Sheet (for edits)'!A:F,3,FALSE)</f>
        <v>TIEPOINT 
(within FS Book)</v>
      </c>
      <c r="D34" s="6" t="str">
        <f>VLOOKUP(A34,'Draft Control Sheet (for edits)'!A:F,4,FALSE)</f>
        <v xml:space="preserve">Account balances in SGL accounts 578000 Imputed Financing and 673000 Imputed Costs for Trading Partner 020 (Treasury) include Judgment Fund payments per memoranda e-mailed to bureaus. </v>
      </c>
      <c r="E34" s="216" t="str">
        <f>VLOOKUP(A34,'Draft Control Sheet (for edits)'!A:I,7,FALSE)</f>
        <v>Quarterly</v>
      </c>
      <c r="F34" s="242" t="str">
        <f>VLOOKUP(A34,'Draft Control Sheet (for edits)'!A:I,8,FALSE)</f>
        <v>Q1,Q2,Q3,Q4</v>
      </c>
      <c r="G34" s="218">
        <f>VLOOKUP(A34,'Draft Control Sheet (for edits)'!A:I,9,FALSE)</f>
        <v>0</v>
      </c>
      <c r="H34" s="3"/>
      <c r="I34" s="3"/>
      <c r="J34" s="96"/>
      <c r="K34" s="240">
        <v>19</v>
      </c>
      <c r="L34" s="234"/>
    </row>
    <row r="35" spans="1:12" ht="135" x14ac:dyDescent="0.25">
      <c r="A35" s="211">
        <v>38</v>
      </c>
      <c r="B35" s="11" t="str">
        <f>VLOOKUP(A35,'Draft Control Sheet (for edits)'!A:F,2,0)</f>
        <v>DOL</v>
      </c>
      <c r="C35" s="5" t="str">
        <f>VLOOKUP(A35,'Draft Control Sheet (for edits)'!A:F,3,FALSE)</f>
        <v>TIEPOINT 
(within FS Book)</v>
      </c>
      <c r="D35" s="6" t="str">
        <f>VLOOKUP(A35,'Draft Control Sheet (for edits)'!A:F,4,FALSE)</f>
        <v xml:space="preserve">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v>
      </c>
      <c r="E35" s="216" t="str">
        <f>VLOOKUP(A35,'Draft Control Sheet (for edits)'!A:I,7,FALSE)</f>
        <v>Quarterly</v>
      </c>
      <c r="F35" s="242" t="str">
        <f>VLOOKUP(A35,'Draft Control Sheet (for edits)'!A:I,8,FALSE)</f>
        <v>Q1,Q2,Q3,Q4</v>
      </c>
      <c r="G35" s="218">
        <f>VLOOKUP(A35,'Draft Control Sheet (for edits)'!A:I,9,FALSE)</f>
        <v>0</v>
      </c>
      <c r="H35" s="3"/>
      <c r="I35" s="3"/>
      <c r="J35" s="96"/>
      <c r="K35" s="240">
        <v>20</v>
      </c>
      <c r="L35" s="234"/>
    </row>
    <row r="36" spans="1:12" ht="30" customHeight="1" x14ac:dyDescent="0.25">
      <c r="A36" s="211">
        <v>39</v>
      </c>
      <c r="B36" s="11" t="str">
        <f>VLOOKUP(A36,'Draft Control Sheet (for edits)'!A:F,2,0)</f>
        <v>NEA-1</v>
      </c>
      <c r="C36" s="5" t="str">
        <f>VLOOKUP(A36,'Draft Control Sheet (for edits)'!A:F,3,FALSE)</f>
        <v>TIEPOINT 
(within FS Book)</v>
      </c>
      <c r="D36" s="6" t="str">
        <f>VLOOKUP(A36,'Draft Control Sheet (for edits)'!A:F,4,FALSE)</f>
        <v>Review Tie-Points report to ensure Non-Entity Assets equals corresponding liabilities entered into Non-entity assets schedule. (see NONENTITY report).</v>
      </c>
      <c r="E36" s="216" t="str">
        <f>VLOOKUP(A36,'Draft Control Sheet (for edits)'!A:I,7,FALSE)</f>
        <v>Quarterly</v>
      </c>
      <c r="F36" s="217" t="str">
        <f>VLOOKUP(A36,'Draft Control Sheet (for edits)'!A:I,8,FALSE)</f>
        <v>Q3,Q4</v>
      </c>
      <c r="G36" s="218">
        <f>VLOOKUP(A36,'Draft Control Sheet (for edits)'!A:I,9,FALSE)</f>
        <v>0</v>
      </c>
      <c r="H36" s="3"/>
      <c r="I36" s="3"/>
      <c r="J36" s="96"/>
      <c r="K36" s="240">
        <v>21</v>
      </c>
      <c r="L36" s="234"/>
    </row>
    <row r="37" spans="1:12" ht="201.75" customHeight="1" x14ac:dyDescent="0.25">
      <c r="A37" s="211">
        <v>40</v>
      </c>
      <c r="B37" s="11" t="str">
        <f>VLOOKUP(A37,'Draft Control Sheet (for edits)'!A:F,2,0)</f>
        <v>AF</v>
      </c>
      <c r="C37" s="5" t="str">
        <f>VLOOKUP(A37,'Draft Control Sheet (for edits)'!A:F,3,FALSE)</f>
        <v>TIEPOINT 
(within FS Book)</v>
      </c>
      <c r="D37" s="6" t="str">
        <f>VLOOKUP(A37,'Draft Control Sheet (for edits)'!A:F,4,FALSE)</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v>
      </c>
      <c r="E37" s="216" t="str">
        <f>VLOOKUP(A37,'Draft Control Sheet (for edits)'!A:I,7,FALSE)</f>
        <v>Quarterly</v>
      </c>
      <c r="F37" s="242" t="str">
        <f>VLOOKUP(A37,'Draft Control Sheet (for edits)'!A:I,8,FALSE)</f>
        <v>Q1,Q2,Q3,Q4</v>
      </c>
      <c r="G37" s="218">
        <f>VLOOKUP(A37,'Draft Control Sheet (for edits)'!A:I,9,FALSE)</f>
        <v>0</v>
      </c>
      <c r="H37" s="3"/>
      <c r="I37" s="3"/>
      <c r="J37" s="96"/>
      <c r="K37" s="240">
        <v>22</v>
      </c>
      <c r="L37" s="234"/>
    </row>
    <row r="38" spans="1:12" ht="60" x14ac:dyDescent="0.25">
      <c r="A38" s="211">
        <v>41</v>
      </c>
      <c r="B38" s="5" t="str">
        <f>VLOOKUP(A38,'Draft Control Sheet (for edits)'!A:F,2,0)</f>
        <v>449000/
459000/
469000</v>
      </c>
      <c r="C38" s="5" t="str">
        <f>VLOOKUP(A38,'Draft Control Sheet (for edits)'!A:F,3,FALSE)</f>
        <v>TIEPOINT 
(within FS Book)</v>
      </c>
      <c r="D38" s="6" t="str">
        <f>VLOOKUP(A38,'Draft Control Sheet (for edits)'!A:F,4,FALSE)</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v>
      </c>
      <c r="E38" s="216" t="str">
        <f>VLOOKUP(A38,'Draft Control Sheet (for edits)'!A:I,7,FALSE)</f>
        <v>Quarterly</v>
      </c>
      <c r="F38" s="242" t="str">
        <f>VLOOKUP(A38,'Draft Control Sheet (for edits)'!A:I,8,FALSE)</f>
        <v>Q1,Q2,Q3,Q4</v>
      </c>
      <c r="G38" s="218" t="str">
        <f>VLOOKUP(A38,'Draft Control Sheet (for edits)'!A:I,9,FALSE)</f>
        <v>$300k</v>
      </c>
      <c r="H38" s="3"/>
      <c r="I38" s="3"/>
      <c r="J38" s="96"/>
      <c r="K38" s="240">
        <v>23</v>
      </c>
      <c r="L38" s="234"/>
    </row>
    <row r="39" spans="1:12" ht="30" x14ac:dyDescent="0.25">
      <c r="A39" s="211">
        <v>42</v>
      </c>
      <c r="B39" s="11" t="str">
        <f>VLOOKUP(A39,'Draft Control Sheet (for edits)'!A:F,2,0)</f>
        <v>88F</v>
      </c>
      <c r="C39" s="5" t="str">
        <f>VLOOKUP(A39,'Draft Control Sheet (for edits)'!A:F,3,FALSE)</f>
        <v>TIEPOINT 
(within FS Book)</v>
      </c>
      <c r="D39" s="6" t="str">
        <f>VLOOKUP(A39,'Draft Control Sheet (for edits)'!A:F,4,FALSE)</f>
        <v xml:space="preserve">Review Tie-Points report to ensure that related memorandum accounts properly net to zero for purchase from federal entities. </v>
      </c>
      <c r="E39" s="216" t="str">
        <f>VLOOKUP(A39,'Draft Control Sheet (for edits)'!A:I,7,FALSE)</f>
        <v>Quarterly</v>
      </c>
      <c r="F39" s="242" t="str">
        <f>VLOOKUP(A39,'Draft Control Sheet (for edits)'!A:I,8,FALSE)</f>
        <v>Q1,Q2,Q3,Q4</v>
      </c>
      <c r="G39" s="218">
        <f>VLOOKUP(A39,'Draft Control Sheet (for edits)'!A:I,9,FALSE)</f>
        <v>0</v>
      </c>
      <c r="H39" s="3"/>
      <c r="I39" s="3"/>
      <c r="J39" s="96"/>
      <c r="K39" s="240">
        <v>24</v>
      </c>
      <c r="L39" s="234"/>
    </row>
    <row r="40" spans="1:12" ht="30" x14ac:dyDescent="0.25">
      <c r="A40" s="211">
        <v>43</v>
      </c>
      <c r="B40" s="11" t="str">
        <f>VLOOKUP(A40,'Draft Control Sheet (for edits)'!A:F,2,0)</f>
        <v>88N</v>
      </c>
      <c r="C40" s="5" t="str">
        <f>VLOOKUP(A40,'Draft Control Sheet (for edits)'!A:F,3,FALSE)</f>
        <v>TIEPOINT 
(within FS Book)</v>
      </c>
      <c r="D40" s="6" t="str">
        <f>VLOOKUP(A40,'Draft Control Sheet (for edits)'!A:F,4,FALSE)</f>
        <v xml:space="preserve">Review Tie-Points report to ensure that related memorandum accounts properly net to zero for purchase from federal entities. </v>
      </c>
      <c r="E40" s="216" t="str">
        <f>VLOOKUP(A40,'Draft Control Sheet (for edits)'!A:I,7,FALSE)</f>
        <v>Quarterly</v>
      </c>
      <c r="F40" s="242" t="str">
        <f>VLOOKUP(A40,'Draft Control Sheet (for edits)'!A:I,8,FALSE)</f>
        <v>Q1,Q2,Q3,Q4</v>
      </c>
      <c r="G40" s="218">
        <f>VLOOKUP(A40,'Draft Control Sheet (for edits)'!A:I,9,FALSE)</f>
        <v>0</v>
      </c>
      <c r="H40" s="3"/>
      <c r="I40" s="3"/>
      <c r="J40" s="96"/>
      <c r="K40" s="240">
        <v>25</v>
      </c>
      <c r="L40" s="234"/>
    </row>
    <row r="41" spans="1:12" ht="30" x14ac:dyDescent="0.25">
      <c r="A41" s="211">
        <v>25</v>
      </c>
      <c r="B41" s="11" t="str">
        <f>VLOOKUP(A41,'Draft Control Sheet (for edits)'!A:F,2,0)</f>
        <v>SPL-1</v>
      </c>
      <c r="C41" s="5" t="str">
        <f>VLOOKUP(A41,'Draft Control Sheet (for edits)'!A:F,3,FALSE)</f>
        <v>TBSPLBUR 
(within FS Book)</v>
      </c>
      <c r="D41" s="6" t="str">
        <f>VLOOKUP(A41,'Draft Control Sheet (for edits)'!A:F,4,FALSE)</f>
        <v xml:space="preserve">Review Split Accounts Validation report to ensure that BS Split SGL Accounts (supplemental data submission) agrees with applicable SGL accounts. </v>
      </c>
      <c r="E41" s="216" t="str">
        <f>VLOOKUP(A41,'Draft Control Sheet (for edits)'!A:I,7,FALSE)</f>
        <v>Quarterly</v>
      </c>
      <c r="F41" s="242" t="str">
        <f>VLOOKUP(A41,'Draft Control Sheet (for edits)'!A:I,8,FALSE)</f>
        <v>Q1,Q2,Q3,Q4</v>
      </c>
      <c r="G41" s="218">
        <f>VLOOKUP(A41,'Draft Control Sheet (for edits)'!A:I,9,FALSE)</f>
        <v>0</v>
      </c>
      <c r="H41" s="3"/>
      <c r="I41" s="3"/>
      <c r="J41" s="96"/>
      <c r="K41" s="240">
        <v>26</v>
      </c>
      <c r="L41" s="234"/>
    </row>
    <row r="42" spans="1:12" ht="30" x14ac:dyDescent="0.25">
      <c r="A42" s="211">
        <v>26</v>
      </c>
      <c r="B42" s="11" t="str">
        <f>VLOOKUP(A42,'Draft Control Sheet (for edits)'!A:F,2,0)</f>
        <v>SPL-2</v>
      </c>
      <c r="C42" s="5" t="str">
        <f>VLOOKUP(A42,'Draft Control Sheet (for edits)'!A:F,3,FALSE)</f>
        <v>TBSPLBUR 
(within FS Book)</v>
      </c>
      <c r="D42" s="6" t="str">
        <f>VLOOKUP(A42,'Draft Control Sheet (for edits)'!A:F,4,FALSE)</f>
        <v xml:space="preserve">Review Split Accounts Validation report to ensure that St of CNP Sheet Split SGL Accounts (supplemental data submission) agrees with applicable SGL accounts. </v>
      </c>
      <c r="E42" s="216" t="str">
        <f>VLOOKUP(A42,'Draft Control Sheet (for edits)'!A:I,7,FALSE)</f>
        <v>Quarterly</v>
      </c>
      <c r="F42" s="242" t="str">
        <f>VLOOKUP(A42,'Draft Control Sheet (for edits)'!A:I,8,FALSE)</f>
        <v>Q1,Q2,Q3,Q4</v>
      </c>
      <c r="G42" s="218">
        <f>VLOOKUP(A42,'Draft Control Sheet (for edits)'!A:I,9,FALSE)</f>
        <v>0</v>
      </c>
      <c r="H42" s="3"/>
      <c r="I42" s="3"/>
      <c r="J42" s="96"/>
      <c r="K42" s="240">
        <v>27</v>
      </c>
      <c r="L42" s="234"/>
    </row>
    <row r="43" spans="1:12" ht="45" x14ac:dyDescent="0.25">
      <c r="A43" s="211">
        <v>44</v>
      </c>
      <c r="B43" s="11" t="str">
        <f>VLOOKUP(A43,'Draft Control Sheet (for edits)'!A:F,2,0)</f>
        <v>UB</v>
      </c>
      <c r="C43" s="5" t="str">
        <f>VLOOKUP(A43,'Draft Control Sheet (for edits)'!A:F,3,FALSE)</f>
        <v>TIEUBOB2_NEW  (within FS Book)</v>
      </c>
      <c r="D43" s="6" t="str">
        <f>VLOOKUP(A43,'Draft Control Sheet (for edits)'!A:F,4,FALSE)</f>
        <v xml:space="preserve">Review Tie-Points report to ensure that Unobligated Balance, Beginning of Period on St of BR agrees with aggregate of Unobligated Balance - Available and Unobligated Balance - Unavailable on prior year’s St of BR. </v>
      </c>
      <c r="E43" s="216" t="str">
        <f>VLOOKUP(A43,'Draft Control Sheet (for edits)'!A:I,7,FALSE)</f>
        <v>Quarterly</v>
      </c>
      <c r="F43" s="242" t="str">
        <f>VLOOKUP(A43,'Draft Control Sheet (for edits)'!A:I,8,FALSE)</f>
        <v>Q1,Q2,Q3,Q4</v>
      </c>
      <c r="G43" s="218">
        <f>VLOOKUP(A43,'Draft Control Sheet (for edits)'!A:I,9,FALSE)</f>
        <v>0</v>
      </c>
      <c r="H43" s="3"/>
      <c r="I43" s="3"/>
      <c r="J43" s="96"/>
      <c r="K43" s="240">
        <v>28</v>
      </c>
      <c r="L43" s="234"/>
    </row>
    <row r="44" spans="1:12" ht="30" x14ac:dyDescent="0.25">
      <c r="A44" s="211">
        <v>45</v>
      </c>
      <c r="B44" s="11" t="str">
        <f>VLOOKUP(A44,'Draft Control Sheet (for edits)'!A:F,2,0)</f>
        <v>OB</v>
      </c>
      <c r="C44" s="5" t="str">
        <f>VLOOKUP(A44,'Draft Control Sheet (for edits)'!A:F,3,FALSE)</f>
        <v>TIEUBOB2_NEW  (within FS Book)</v>
      </c>
      <c r="D44" s="6" t="str">
        <f>VLOOKUP(A44,'Draft Control Sheet (for edits)'!A:F,4,FALSE)</f>
        <v xml:space="preserve">Review Tie-Points report to ensure that Obligated Balance, Net, Beginning of Period on St of BR agrees with Obligated Balance, Net, End of Period on prior year’s St of BR. </v>
      </c>
      <c r="E44" s="216" t="str">
        <f>VLOOKUP(A44,'Draft Control Sheet (for edits)'!A:I,7,FALSE)</f>
        <v>Quarterly</v>
      </c>
      <c r="F44" s="242" t="str">
        <f>VLOOKUP(A44,'Draft Control Sheet (for edits)'!A:I,8,FALSE)</f>
        <v>Q1,Q2,Q3,Q4</v>
      </c>
      <c r="G44" s="218">
        <f>VLOOKUP(A44,'Draft Control Sheet (for edits)'!A:I,9,FALSE)</f>
        <v>0</v>
      </c>
      <c r="H44" s="3"/>
      <c r="I44" s="3"/>
      <c r="J44" s="96"/>
      <c r="K44" s="240">
        <v>29</v>
      </c>
      <c r="L44" s="234"/>
    </row>
    <row r="45" spans="1:12" ht="45" x14ac:dyDescent="0.25">
      <c r="A45" s="211">
        <v>46</v>
      </c>
      <c r="B45" s="11" t="str">
        <f>VLOOKUP(A45,'Draft Control Sheet (for edits)'!A:F,2,0)</f>
        <v>ACOI</v>
      </c>
      <c r="C45" s="5" t="str">
        <f>VLOOKUP(A45,'Draft Control Sheet (for edits)'!A:F,3,FALSE)</f>
        <v>TP_OBAPP
(within FS Book)</v>
      </c>
      <c r="D45" s="6" t="str">
        <f>VLOOKUP(A45,'Draft Control Sheet (for edits)'!A:F,4,FALSE)</f>
        <v xml:space="preserve">Review the Apportionment Categories of Obligations Incurred to ensure that it agrees to Obligations Incurred, Direct and Obligations Incurred, Reimbursable per St of BR, Status of Budgetary Resources section. </v>
      </c>
      <c r="E45" s="216" t="str">
        <f>VLOOKUP(A45,'Draft Control Sheet (for edits)'!A:I,7,FALSE)</f>
        <v>Quarterly</v>
      </c>
      <c r="F45" s="217" t="str">
        <f>VLOOKUP(A45,'Draft Control Sheet (for edits)'!A:I,8,FALSE)</f>
        <v>Q2,Q3,Q4</v>
      </c>
      <c r="G45" s="218">
        <f>VLOOKUP(A45,'Draft Control Sheet (for edits)'!A:I,9,FALSE)</f>
        <v>0</v>
      </c>
      <c r="H45" s="3"/>
      <c r="I45" s="3"/>
      <c r="J45" s="96"/>
      <c r="K45" s="240">
        <v>30</v>
      </c>
      <c r="L45" s="234"/>
    </row>
    <row r="46" spans="1:12" ht="105" x14ac:dyDescent="0.25">
      <c r="A46" s="211">
        <v>47</v>
      </c>
      <c r="B46" s="11" t="str">
        <f>VLOOKUP(A46,'Draft Control Sheet (for edits)'!A:F,2,0)</f>
        <v>FBTSBR1</v>
      </c>
      <c r="C46" s="5" t="str">
        <f>VLOOKUP(A46,'Draft Control Sheet (for edits)'!A:F,3,FALSE)</f>
        <v>FBTSBR1 
(within FS Book)</v>
      </c>
      <c r="D46" s="6" t="str">
        <f>VLOOKUP(A46,'Draft Control Sheet (for edits)'!A:F,4,FALSE)</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v>
      </c>
      <c r="E46" s="216" t="str">
        <f>VLOOKUP(A46,'Draft Control Sheet (for edits)'!A:I,7,FALSE)</f>
        <v>Quarterly</v>
      </c>
      <c r="F46" s="217" t="str">
        <f>VLOOKUP(A46,'Draft Control Sheet (for edits)'!A:I,8,FALSE)</f>
        <v>Q3,Q4</v>
      </c>
      <c r="G46" s="218">
        <f>VLOOKUP(A46,'Draft Control Sheet (for edits)'!A:I,9,FALSE)</f>
        <v>0</v>
      </c>
      <c r="H46" s="3"/>
      <c r="I46" s="3"/>
      <c r="J46" s="96"/>
      <c r="K46" s="240">
        <v>31</v>
      </c>
      <c r="L46" s="234"/>
    </row>
    <row r="47" spans="1:12" ht="90" customHeight="1" x14ac:dyDescent="0.25">
      <c r="A47" s="211">
        <v>48</v>
      </c>
      <c r="B47" s="11" t="str">
        <f>VLOOKUP(A47,'Draft Control Sheet (for edits)'!A:F,2,0)</f>
        <v>FBTSBR2</v>
      </c>
      <c r="C47" s="5" t="str">
        <f>VLOOKUP(A47,'Draft Control Sheet (for edits)'!A:F,3,FALSE)</f>
        <v>FBTSBR2 
(within FS Book)</v>
      </c>
      <c r="D47" s="6" t="str">
        <f>VLOOKUP(A47,'Draft Control Sheet (for edits)'!A:F,4,FALSE)</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v>
      </c>
      <c r="E47" s="216" t="str">
        <f>VLOOKUP(A47,'Draft Control Sheet (for edits)'!A:I,7,FALSE)</f>
        <v>Quarterly</v>
      </c>
      <c r="F47" s="217" t="str">
        <f>VLOOKUP(A47,'Draft Control Sheet (for edits)'!A:I,8,FALSE)</f>
        <v>Q3,Q4</v>
      </c>
      <c r="G47" s="218">
        <f>VLOOKUP(A47,'Draft Control Sheet (for edits)'!A:I,9,FALSE)</f>
        <v>0</v>
      </c>
      <c r="H47" s="3"/>
      <c r="I47" s="3"/>
      <c r="J47" s="96"/>
      <c r="K47" s="240">
        <v>32</v>
      </c>
      <c r="L47" s="234"/>
    </row>
    <row r="48" spans="1:12" ht="57.75" customHeight="1" x14ac:dyDescent="0.25">
      <c r="A48" s="211">
        <v>49</v>
      </c>
      <c r="B48" s="11" t="str">
        <f>VLOOKUP(A48,'Draft Control Sheet (for edits)'!A:F,2,0)</f>
        <v>F999</v>
      </c>
      <c r="C48" s="5" t="str">
        <f>VLOOKUP(A48,'Draft Control Sheet (for edits)'!A:F,3,FALSE)</f>
        <v>TP_F999 
(within FS Book)</v>
      </c>
      <c r="D48" s="6" t="str">
        <f>VLOOKUP(A48,'Draft Control Sheet (for edits)'!A:F,4,FALSE)</f>
        <v>Review Unidentified Trading Partner F999 Report to ensure that all balances included for trading partner 999, unknown, are immaterial; explain, by fund, all amounts over $100 thousand and 10% of each SGL with "F" attribute.</v>
      </c>
      <c r="E48" s="216" t="str">
        <f>VLOOKUP(A48,'Draft Control Sheet (for edits)'!A:I,7,FALSE)</f>
        <v>Quarterly</v>
      </c>
      <c r="F48" s="242" t="str">
        <f>VLOOKUP(A48,'Draft Control Sheet (for edits)'!A:I,8,FALSE)</f>
        <v>Q1,Q2,Q3,Q4</v>
      </c>
      <c r="G48" s="218" t="str">
        <f>VLOOKUP(A48,'Draft Control Sheet (for edits)'!A:I,9,FALSE)</f>
        <v>&gt;$100k / 10%</v>
      </c>
      <c r="H48" s="3"/>
      <c r="I48" s="3"/>
      <c r="J48" s="96"/>
      <c r="K48" s="240">
        <v>33</v>
      </c>
      <c r="L48" s="234"/>
    </row>
    <row r="49" spans="1:12" ht="54" customHeight="1" x14ac:dyDescent="0.25">
      <c r="A49" s="211">
        <v>50</v>
      </c>
      <c r="B49" s="11" t="str">
        <f>VLOOKUP(A49,'Draft Control Sheet (for edits)'!A:F,2,0)</f>
        <v>G099</v>
      </c>
      <c r="C49" s="5" t="str">
        <f>VLOOKUP(A49,'Draft Control Sheet (for edits)'!A:F,3,FALSE)</f>
        <v>TP_G099 
(within FS Book)</v>
      </c>
      <c r="D49" s="6" t="str">
        <f>VLOOKUP(A49,'Draft Control Sheet (for edits)'!A:F,4,FALSE)</f>
        <v>Review General Fund Trading Partner G099 Report to ensure that all amounts over $100K for each SGL except 1010000, 109000, 309000, 310100, 310600, 310700, 310710, 570000, and 570010 have explanations.</v>
      </c>
      <c r="E49" s="216" t="str">
        <f>VLOOKUP(A49,'Draft Control Sheet (for edits)'!A:I,7,FALSE)</f>
        <v>Quarterly</v>
      </c>
      <c r="F49" s="242" t="str">
        <f>VLOOKUP(A49,'Draft Control Sheet (for edits)'!A:I,8,FALSE)</f>
        <v>Q1,Q2,Q3,Q4</v>
      </c>
      <c r="G49" s="218" t="str">
        <f>VLOOKUP(A49,'Draft Control Sheet (for edits)'!A:I,9,FALSE)</f>
        <v>$100k</v>
      </c>
      <c r="H49" s="3"/>
      <c r="I49" s="3"/>
      <c r="J49" s="96"/>
      <c r="K49" s="240">
        <v>34</v>
      </c>
      <c r="L49" s="234"/>
    </row>
    <row r="50" spans="1:12" ht="30" customHeight="1" x14ac:dyDescent="0.25">
      <c r="A50" s="211">
        <v>4</v>
      </c>
      <c r="B50" s="11" t="str">
        <f>VLOOKUP(A50,'Draft Control Sheet (for edits)'!A:F,2,0)</f>
        <v>NPA</v>
      </c>
      <c r="C50" s="5" t="str">
        <f>VLOOKUP(A50,'Draft Control Sheet (for edits)'!A:F,3,FALSE)</f>
        <v>EA_CUMRO &amp; EA_UNEXP 
(within FS Book)</v>
      </c>
      <c r="D50" s="6" t="str">
        <f>VLOOKUP(A50,'Draft Control Sheet (for edits)'!A:F,4,FALSE)</f>
        <v xml:space="preserve">Net Position Analyses (appropriated funds only) reports have been reviewed for differences and all explanations of differences provided to OFM. </v>
      </c>
      <c r="E50" s="216" t="str">
        <f>VLOOKUP(A50,'Draft Control Sheet (for edits)'!A:I,7,FALSE)</f>
        <v>Quarterly</v>
      </c>
      <c r="F50" s="217" t="str">
        <f>VLOOKUP(A50,'Draft Control Sheet (for edits)'!A:I,8,FALSE)</f>
        <v>Q3,Q4</v>
      </c>
      <c r="G50" s="218" t="str">
        <f>VLOOKUP(A50,'Draft Control Sheet (for edits)'!A:I,9,FALSE)</f>
        <v>$500k</v>
      </c>
      <c r="H50" s="3"/>
      <c r="I50" s="3"/>
      <c r="J50" s="96"/>
      <c r="K50" s="240">
        <v>35</v>
      </c>
      <c r="L50" s="234"/>
    </row>
    <row r="51" spans="1:12" ht="90" x14ac:dyDescent="0.25">
      <c r="A51" s="211">
        <v>5</v>
      </c>
      <c r="B51" s="11">
        <f>VLOOKUP(A51,'Draft Control Sheet (for edits)'!A:F,2,0)</f>
        <v>132</v>
      </c>
      <c r="C51" s="5" t="str">
        <f>VLOOKUP(A51,'Draft Control Sheet (for edits)'!A:F,3,FALSE)</f>
        <v>SF132 Realign 
(within FS Book)</v>
      </c>
      <c r="D51" s="6" t="str">
        <f>VLOOKUP(A51,'Draft Control Sheet (for edits)'!A:F,4,FALSE)</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E51" s="216" t="str">
        <f>VLOOKUP(A51,'Draft Control Sheet (for edits)'!A:I,7,FALSE)</f>
        <v>Quarterly</v>
      </c>
      <c r="F51" s="242" t="str">
        <f>VLOOKUP(A51,'Draft Control Sheet (for edits)'!A:I,8,FALSE)</f>
        <v>Q1,Q2,Q3,Q4</v>
      </c>
      <c r="G51" s="218">
        <f>VLOOKUP(A51,'Draft Control Sheet (for edits)'!A:I,9,FALSE)</f>
        <v>0</v>
      </c>
      <c r="H51" s="3"/>
      <c r="I51" s="3"/>
      <c r="J51" s="96"/>
      <c r="K51" s="240">
        <v>36</v>
      </c>
      <c r="L51" s="234"/>
    </row>
    <row r="52" spans="1:12" ht="75" customHeight="1" x14ac:dyDescent="0.25">
      <c r="A52" s="211">
        <v>10</v>
      </c>
      <c r="B52" s="11">
        <f>VLOOKUP(A52,'Draft Control Sheet (for edits)'!A:F,2,0)</f>
        <v>133</v>
      </c>
      <c r="C52" s="5" t="str">
        <f>VLOOKUP(A52,'Draft Control Sheet (for edits)'!A:F,3,FALSE)</f>
        <v>SF133_Realign 
(within FS Book)</v>
      </c>
      <c r="D52" s="6" t="str">
        <f>VLOOKUP(A52,'Draft Control Sheet (for edits)'!A:F,4,FALSE)</f>
        <v>Review Statement of Budgetary Resources (St. of BR) vs. SF 133s (SF133_Realign report) and explanations of differences provided to OFM.
Review bureau’s SF133NEWFMT form data entered in HFM to ensure it matches their GTAS submission.</v>
      </c>
      <c r="E52" s="216" t="str">
        <f>VLOOKUP(A52,'Draft Control Sheet (for edits)'!A:I,7,FALSE)</f>
        <v>Quarterly</v>
      </c>
      <c r="F52" s="217" t="str">
        <f>VLOOKUP(A52,'Draft Control Sheet (for edits)'!A:I,8,FALSE)</f>
        <v>Q3,Q4</v>
      </c>
      <c r="G52" s="218" t="str">
        <f>VLOOKUP(A52,'Draft Control Sheet (for edits)'!A:I,9,FALSE)</f>
        <v>$500k</v>
      </c>
      <c r="H52" s="3"/>
      <c r="I52" s="3"/>
      <c r="J52" s="96"/>
      <c r="K52" s="240">
        <v>37</v>
      </c>
      <c r="L52" s="234"/>
    </row>
    <row r="53" spans="1:12" ht="45" customHeight="1" x14ac:dyDescent="0.25">
      <c r="A53" s="211">
        <v>64</v>
      </c>
      <c r="B53" s="11" t="str">
        <f>VLOOKUP(A53,'Draft Control Sheet (for edits)'!A:F,2,0)</f>
        <v>FBT</v>
      </c>
      <c r="C53" s="5" t="str">
        <f>VLOOKUP(A53,'Draft Control Sheet (for edits)'!A:F,3,FALSE)</f>
        <v>FBT 
(within FS Book and HFM Form)</v>
      </c>
      <c r="D53" s="6" t="str">
        <f>VLOOKUP(A53,'Draft Control Sheet (for edits)'!A:F,4,FALSE)</f>
        <v>Using the report, verify that the total of amounts entered on the FBT form tie to the total from ETB on the report and the Fund Balance with Treasury line in the Assets (Intragov) section of the Balance Sheet.</v>
      </c>
      <c r="E53" s="216" t="str">
        <f>VLOOKUP(A53,'Draft Control Sheet (for edits)'!A:I,7,FALSE)</f>
        <v>HFM Footnotes</v>
      </c>
      <c r="F53" s="217" t="str">
        <f>VLOOKUP(A53,'Draft Control Sheet (for edits)'!A:I,8,FALSE)</f>
        <v>Q3,Q4</v>
      </c>
      <c r="G53" s="218">
        <f>VLOOKUP(A53,'Draft Control Sheet (for edits)'!A:I,9,FALSE)</f>
        <v>0</v>
      </c>
      <c r="H53" s="7"/>
      <c r="I53" s="2"/>
      <c r="J53" s="77"/>
      <c r="K53" s="240">
        <v>38</v>
      </c>
      <c r="L53" s="234"/>
    </row>
    <row r="54" spans="1:12" ht="30" customHeight="1" x14ac:dyDescent="0.25">
      <c r="A54" s="211">
        <v>65</v>
      </c>
      <c r="B54" s="11" t="str">
        <f>VLOOKUP(A54,'Draft Control Sheet (for edits)'!A:F,2,0)</f>
        <v>ACCT_REC</v>
      </c>
      <c r="C54" s="5" t="str">
        <f>VLOOKUP(A54,'Draft Control Sheet (for edits)'!A:F,3,FALSE)</f>
        <v>ACCT_REC 
(within FS Book and HFM Form)</v>
      </c>
      <c r="D54" s="6" t="str">
        <f>VLOOKUP(A54,'Draft Control Sheet (for edits)'!A:F,4,FALSE)</f>
        <v>Verify that the net figures for (1) Intragovernmental and (2) Other than Intragovernmental on the report tie to the figures for Accounts Receivable in both subsections of Assets on the Balance Sheet.</v>
      </c>
      <c r="E54" s="216" t="str">
        <f>VLOOKUP(A54,'Draft Control Sheet (for edits)'!A:I,7,FALSE)</f>
        <v>HFM Footnotes</v>
      </c>
      <c r="F54" s="217" t="str">
        <f>VLOOKUP(A54,'Draft Control Sheet (for edits)'!A:I,8,FALSE)</f>
        <v>Q3,Q4</v>
      </c>
      <c r="G54" s="218">
        <f>VLOOKUP(A54,'Draft Control Sheet (for edits)'!A:I,9,FALSE)</f>
        <v>0</v>
      </c>
      <c r="H54" s="7"/>
      <c r="I54" s="2"/>
      <c r="J54" s="77"/>
      <c r="K54" s="240">
        <v>39</v>
      </c>
      <c r="L54" s="234"/>
    </row>
    <row r="55" spans="1:12" ht="45" customHeight="1" x14ac:dyDescent="0.25">
      <c r="A55" s="211">
        <v>66</v>
      </c>
      <c r="B55" s="11" t="str">
        <f>VLOOKUP(A55,'Draft Control Sheet (for edits)'!A:F,2,0)</f>
        <v>MONETARY</v>
      </c>
      <c r="C55" s="5" t="str">
        <f>VLOOKUP(A55,'Draft Control Sheet (for edits)'!A:F,3,FALSE)</f>
        <v>MONETARY 
(within FS Book and HFM Form)</v>
      </c>
      <c r="D55" s="6" t="str">
        <f>VLOOKUP(A55,'Draft Control Sheet (for edits)'!A:F,4,FALSE)</f>
        <v>Using the report, verify that the total of amounts entered on the MONETARY form tie to the total from ETB line on the report and Cash line in the Assets section (Other than Intragovernmental) of Balance Sheet.</v>
      </c>
      <c r="E55" s="216" t="str">
        <f>VLOOKUP(A55,'Draft Control Sheet (for edits)'!A:I,7,FALSE)</f>
        <v>HFM Footnotes</v>
      </c>
      <c r="F55" s="217" t="str">
        <f>VLOOKUP(A55,'Draft Control Sheet (for edits)'!A:I,8,FALSE)</f>
        <v>Q3,Q4</v>
      </c>
      <c r="G55" s="218">
        <f>VLOOKUP(A55,'Draft Control Sheet (for edits)'!A:I,9,FALSE)</f>
        <v>0</v>
      </c>
      <c r="H55" s="7"/>
      <c r="I55" s="2"/>
      <c r="J55" s="77"/>
      <c r="K55" s="240">
        <v>40</v>
      </c>
      <c r="L55" s="234"/>
    </row>
    <row r="56" spans="1:12" ht="45" customHeight="1" x14ac:dyDescent="0.25">
      <c r="A56" s="211">
        <v>67</v>
      </c>
      <c r="B56" s="11" t="str">
        <f>VLOOKUP(A56,'Draft Control Sheet (for edits)'!A:F,2,0)</f>
        <v>INVENTOR</v>
      </c>
      <c r="C56" s="5" t="str">
        <f>VLOOKUP(A56,'Draft Control Sheet (for edits)'!A:F,3,FALSE)</f>
        <v>INVENTOR 
(within FS Book and HFM Form)</v>
      </c>
      <c r="D56" s="6" t="str">
        <f>VLOOKUP(A56,'Draft Control Sheet (for edits)'!A:F,4,FALSE)</f>
        <v>Using the report, verify that the total of amounts entered for both (1) Inventory and (2) Materials and Supplies on the INVENTOR form tie to the total from ETB lines. Verify the report total matches the Balance Sheet line for Inventory Materials, and Supplies, Net.</v>
      </c>
      <c r="E56" s="216" t="str">
        <f>VLOOKUP(A56,'Draft Control Sheet (for edits)'!A:I,7,FALSE)</f>
        <v>HFM Footnotes</v>
      </c>
      <c r="F56" s="217" t="str">
        <f>VLOOKUP(A56,'Draft Control Sheet (for edits)'!A:I,8,FALSE)</f>
        <v>Q3,Q4</v>
      </c>
      <c r="G56" s="218">
        <f>VLOOKUP(A56,'Draft Control Sheet (for edits)'!A:I,9,FALSE)</f>
        <v>0</v>
      </c>
      <c r="H56" s="7"/>
      <c r="I56" s="2"/>
      <c r="J56" s="77"/>
      <c r="K56" s="240">
        <v>41</v>
      </c>
      <c r="L56" s="234"/>
    </row>
    <row r="57" spans="1:12" ht="45" x14ac:dyDescent="0.25">
      <c r="A57" s="211">
        <v>68</v>
      </c>
      <c r="B57" s="11" t="str">
        <f>VLOOKUP(A57,'Draft Control Sheet (for edits)'!A:F,2,0)</f>
        <v>PPE</v>
      </c>
      <c r="C57" s="5" t="str">
        <f>VLOOKUP(A57,'Draft Control Sheet (for edits)'!A:F,3,FALSE)</f>
        <v>PPE 
(within FS Book and HFM Form)</v>
      </c>
      <c r="D57" s="6" t="str">
        <f>VLOOKUP(A57,'Draft Control Sheet (for edits)'!A:F,4,FALSE)</f>
        <v xml:space="preserve">Using the report, verify that the total of amounts entered on the Composition of PPE form ties to the total from ETB line and the General Property, Plant, and Equipment, Net line of the Balance Sheet.  Effective Q2 FY 2024, the table includes Right-to-use Lease Assets. </v>
      </c>
      <c r="E57" s="216" t="str">
        <f>VLOOKUP(A57,'Draft Control Sheet (for edits)'!A:I,7,FALSE)</f>
        <v>HFM Footnotes</v>
      </c>
      <c r="F57" s="217" t="str">
        <f>VLOOKUP(A57,'Draft Control Sheet (for edits)'!A:I,8,FALSE)</f>
        <v>Q2, Q3,Q4</v>
      </c>
      <c r="G57" s="218">
        <f>VLOOKUP(A57,'Draft Control Sheet (for edits)'!A:I,9,FALSE)</f>
        <v>0</v>
      </c>
      <c r="H57" s="7"/>
      <c r="I57" s="2"/>
      <c r="J57" s="77"/>
      <c r="K57" s="240">
        <v>42</v>
      </c>
      <c r="L57" s="234"/>
    </row>
    <row r="58" spans="1:12" ht="84" customHeight="1" x14ac:dyDescent="0.25">
      <c r="A58" s="211">
        <v>69</v>
      </c>
      <c r="B58" s="11" t="str">
        <f>VLOOKUP(A58,'Draft Control Sheet (for edits)'!A:F,2,0)</f>
        <v>PPE Recon</v>
      </c>
      <c r="C58" s="5" t="str">
        <f>VLOOKUP(A58,'Draft Control Sheet (for edits)'!A:F,3,FALSE)</f>
        <v>PPE 
(within FS Book and HFM Form)</v>
      </c>
      <c r="D58" s="6" t="str">
        <f>VLOOKUP(A58,'Draft Control Sheet (for edits)'!A:F,4,FALSE)</f>
        <v>Using the report, verify that the total of amounts entered on the Reconciliation of PPE form PPE table form Recon ties to the Ending Balances of the Cost Column, the Accumulated Depreciation/Amortization column, and the Net Book Value column to the same columns of the General PP&amp;E HFM footnote (PPE).  Effective Q2 FY 2024, the Reconciliation of PPE includes three lines regarding Right-to-use Lease Assets current fiscal year activity.</v>
      </c>
      <c r="E58" s="216" t="str">
        <f>VLOOKUP(A58,'Draft Control Sheet (for edits)'!A:I,7,FALSE)</f>
        <v>HFM Footnotes</v>
      </c>
      <c r="F58" s="217" t="str">
        <f>VLOOKUP(A58,'Draft Control Sheet (for edits)'!A:I,8,FALSE)</f>
        <v>Q2, Q3,Q4</v>
      </c>
      <c r="G58" s="218">
        <f>VLOOKUP(A58,'Draft Control Sheet (for edits)'!A:I,9,FALSE)</f>
        <v>0</v>
      </c>
      <c r="H58" s="7"/>
      <c r="I58" s="2"/>
      <c r="J58" s="77"/>
      <c r="K58" s="240"/>
      <c r="L58" s="234"/>
    </row>
    <row r="59" spans="1:12" ht="75" customHeight="1" x14ac:dyDescent="0.25">
      <c r="A59" s="211">
        <v>70</v>
      </c>
      <c r="B59" s="11" t="str">
        <f>VLOOKUP(A59,'Draft Control Sheet (for edits)'!A:F,2,0)</f>
        <v>671000 BD</v>
      </c>
      <c r="C59" s="5" t="str">
        <f>VLOOKUP(A59,'Draft Control Sheet (for edits)'!A:F,3,FALSE)</f>
        <v>SGL 671000N Breakdown 
(within FS Book and HFM Form)</v>
      </c>
      <c r="D59" s="6" t="str">
        <f>VLOOKUP(A59,'Draft Control Sheet (for edits)'!A:F,4,FALSE)</f>
        <v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v>
      </c>
      <c r="E59" s="216" t="str">
        <f>VLOOKUP(A59,'Draft Control Sheet (for edits)'!A:I,7,FALSE)</f>
        <v>HFM Footnotes</v>
      </c>
      <c r="F59" s="217" t="str">
        <f>VLOOKUP(A59,'Draft Control Sheet (for edits)'!A:I,8,FALSE)</f>
        <v>Q3,Q4</v>
      </c>
      <c r="G59" s="218">
        <f>VLOOKUP(A59,'Draft Control Sheet (for edits)'!A:I,9,FALSE)</f>
        <v>0</v>
      </c>
      <c r="H59" s="7"/>
      <c r="I59" s="2"/>
      <c r="J59" s="77"/>
      <c r="K59" s="240">
        <v>44</v>
      </c>
      <c r="L59" s="234"/>
    </row>
    <row r="60" spans="1:12" ht="45" customHeight="1" x14ac:dyDescent="0.25">
      <c r="A60" s="211">
        <v>71</v>
      </c>
      <c r="B60" s="11" t="str">
        <f>VLOOKUP(A60,'Draft Control Sheet (for edits)'!A:F,2,0)</f>
        <v>OTHRASST</v>
      </c>
      <c r="C60" s="5" t="str">
        <f>VLOOKUP(A60,'Draft Control Sheet (for edits)'!A:F,3,FALSE)</f>
        <v>OTHRASST 
(within FS Book and HFM Form)</v>
      </c>
      <c r="D60" s="6" t="str">
        <f>VLOOKUP(A60,'Draft Control Sheet (for edits)'!A:F,4,FALSE)</f>
        <v>Using the report, verify that the total of amounts entered on the OTHRASST form tie to the total from ETB line and that both subtotals, Intragovernmental and Other than Intragovernmental match the Other line for both subsections of Assets.</v>
      </c>
      <c r="E60" s="216" t="str">
        <f>VLOOKUP(A60,'Draft Control Sheet (for edits)'!A:I,7,FALSE)</f>
        <v>HFM Footnotes</v>
      </c>
      <c r="F60" s="217" t="str">
        <f>VLOOKUP(A60,'Draft Control Sheet (for edits)'!A:I,8,FALSE)</f>
        <v>Q3,Q4</v>
      </c>
      <c r="G60" s="218">
        <f>VLOOKUP(A60,'Draft Control Sheet (for edits)'!A:I,9,FALSE)</f>
        <v>0</v>
      </c>
      <c r="H60" s="7"/>
      <c r="I60" s="2"/>
      <c r="J60" s="77"/>
      <c r="K60" s="240">
        <v>45</v>
      </c>
      <c r="L60" s="234"/>
    </row>
    <row r="61" spans="1:12" ht="45" customHeight="1" x14ac:dyDescent="0.25">
      <c r="A61" s="211">
        <v>72</v>
      </c>
      <c r="B61" s="11" t="str">
        <f>VLOOKUP(A61,'Draft Control Sheet (for edits)'!A:F,2,0)</f>
        <v>NOENTITY</v>
      </c>
      <c r="C61" s="5" t="str">
        <f>VLOOKUP(A61,'Draft Control Sheet (for edits)'!A:F,3,FALSE)</f>
        <v>NOENTITY 
(within FS Book and HFM Form)</v>
      </c>
      <c r="D61" s="6" t="str">
        <f>VLOOKUP(A61,'Draft Control Sheet (for edits)'!A:F,4,FALSE)</f>
        <v>Using the report, verify that the total of amounts entered for non-entity assets on the NOENTITY form ties to the total of corresponding non-entity liabilities entered by account on the form (no statement match).</v>
      </c>
      <c r="E61" s="216" t="str">
        <f>VLOOKUP(A61,'Draft Control Sheet (for edits)'!A:I,7,FALSE)</f>
        <v>HFM Footnotes</v>
      </c>
      <c r="F61" s="217" t="str">
        <f>VLOOKUP(A61,'Draft Control Sheet (for edits)'!A:I,8,FALSE)</f>
        <v>Q3,Q4</v>
      </c>
      <c r="G61" s="218">
        <f>VLOOKUP(A61,'Draft Control Sheet (for edits)'!A:I,9,FALSE)</f>
        <v>0</v>
      </c>
      <c r="H61" s="7"/>
      <c r="I61" s="2"/>
      <c r="J61" s="77"/>
      <c r="K61" s="240">
        <v>46</v>
      </c>
      <c r="L61" s="234"/>
    </row>
    <row r="62" spans="1:12" ht="45" customHeight="1" x14ac:dyDescent="0.25">
      <c r="A62" s="211">
        <v>73</v>
      </c>
      <c r="B62" s="11" t="str">
        <f>VLOOKUP(A62,'Draft Control Sheet (for edits)'!A:F,2,0)</f>
        <v>DEBT</v>
      </c>
      <c r="C62" s="5" t="str">
        <f>VLOOKUP(A62,'Draft Control Sheet (for edits)'!A:F,3,FALSE)</f>
        <v>DEBT 
(within FS Book and HFM Form)</v>
      </c>
      <c r="D62" s="6" t="str">
        <f>VLOOKUP(A62,'Draft Control Sheet (for edits)'!A:F,4,FALSE)</f>
        <v>Using the report, verify that the total of amounts entered on the DEBT form tie to the total from ETB line and match the amount on the Debt to Treasury line under Intragovernmental Liabilities on the Balance Sheet.</v>
      </c>
      <c r="E62" s="216" t="str">
        <f>VLOOKUP(A62,'Draft Control Sheet (for edits)'!A:I,7,FALSE)</f>
        <v>HFM Footnotes</v>
      </c>
      <c r="F62" s="217" t="str">
        <f>VLOOKUP(A62,'Draft Control Sheet (for edits)'!A:I,8,FALSE)</f>
        <v>Q3,Q4</v>
      </c>
      <c r="G62" s="218">
        <f>VLOOKUP(A62,'Draft Control Sheet (for edits)'!A:I,9,FALSE)</f>
        <v>0</v>
      </c>
      <c r="H62" s="7"/>
      <c r="I62" s="2"/>
      <c r="J62" s="77"/>
      <c r="K62" s="240">
        <v>47</v>
      </c>
      <c r="L62" s="234"/>
    </row>
    <row r="63" spans="1:12" ht="45" customHeight="1" x14ac:dyDescent="0.25">
      <c r="A63" s="211">
        <v>74</v>
      </c>
      <c r="B63" s="11" t="str">
        <f>VLOOKUP(A63,'Draft Control Sheet (for edits)'!A:F,2,0)</f>
        <v>LIAB_BUR</v>
      </c>
      <c r="C63" s="5" t="str">
        <f>VLOOKUP(A63,'Draft Control Sheet (for edits)'!A:F,3,FALSE)</f>
        <v>LIAB_BUR 
(within FS Book and HFM Form)</v>
      </c>
      <c r="D63" s="6" t="str">
        <f>VLOOKUP(A63,'Draft Control Sheet (for edits)'!A:F,4,FALSE)</f>
        <v>Verify Total and ETB Total columns match. Additionally, total intragov and other than intragov lines on the footnote report should match the statements lines unless there are custodial liabilities to be accounted for as custodial liabilities are not included in the footnote report.</v>
      </c>
      <c r="E63" s="216" t="str">
        <f>VLOOKUP(A63,'Draft Control Sheet (for edits)'!A:I,7,FALSE)</f>
        <v>HFM Footnotes</v>
      </c>
      <c r="F63" s="217" t="str">
        <f>VLOOKUP(A63,'Draft Control Sheet (for edits)'!A:I,8,FALSE)</f>
        <v>Q3,Q4</v>
      </c>
      <c r="G63" s="218">
        <f>VLOOKUP(A63,'Draft Control Sheet (for edits)'!A:I,9,FALSE)</f>
        <v>0</v>
      </c>
      <c r="H63" s="7"/>
      <c r="I63" s="2"/>
      <c r="J63" s="77"/>
      <c r="K63" s="240">
        <v>48</v>
      </c>
      <c r="L63" s="234"/>
    </row>
    <row r="64" spans="1:12" ht="30" customHeight="1" x14ac:dyDescent="0.25">
      <c r="A64" s="211">
        <v>75</v>
      </c>
      <c r="B64" s="5" t="str">
        <f>VLOOKUP(A64,'Draft Control Sheet (for edits)'!A:F,2,0)</f>
        <v>FEDEMPLBEN</v>
      </c>
      <c r="C64" s="5" t="str">
        <f>VLOOKUP(A64,'Draft Control Sheet (for edits)'!A:F,3,FALSE)</f>
        <v>FEDEMPLBEN 
(within FS Book and HFM Form)</v>
      </c>
      <c r="D64" s="6" t="str">
        <f>VLOOKUP(A64,'Draft Control Sheet (for edits)'!A:F,4,FALSE)</f>
        <v>Verify that the total amount on the report ties to the Federal Employee Benefits Payable line (Other than Intragovernmental) on the Balance Sheet.</v>
      </c>
      <c r="E64" s="216" t="str">
        <f>VLOOKUP(A64,'Draft Control Sheet (for edits)'!A:I,7,FALSE)</f>
        <v>HFM Footnotes</v>
      </c>
      <c r="F64" s="217" t="str">
        <f>VLOOKUP(A64,'Draft Control Sheet (for edits)'!A:I,8,FALSE)</f>
        <v>Q3,Q4</v>
      </c>
      <c r="G64" s="218">
        <f>VLOOKUP(A64,'Draft Control Sheet (for edits)'!A:I,9,FALSE)</f>
        <v>0</v>
      </c>
      <c r="H64" s="7"/>
      <c r="I64" s="2"/>
      <c r="J64" s="77"/>
      <c r="K64" s="240">
        <v>49</v>
      </c>
      <c r="L64" s="234"/>
    </row>
    <row r="65" spans="1:12" ht="30" customHeight="1" x14ac:dyDescent="0.25">
      <c r="A65" s="211">
        <v>76</v>
      </c>
      <c r="B65" s="11" t="str">
        <f>VLOOKUP(A65,'Draft Control Sheet (for edits)'!A:F,2,0)</f>
        <v>CLEANUP</v>
      </c>
      <c r="C65" s="5" t="str">
        <f>VLOOKUP(A65,'Draft Control Sheet (for edits)'!A:F,3,FALSE)</f>
        <v>CLEANUP 
(within FS Book and HFM Form)</v>
      </c>
      <c r="D65" s="6" t="str">
        <f>VLOOKUP(A65,'Draft Control Sheet (for edits)'!A:F,4,FALSE)</f>
        <v>Using the report, verify that the total of amounts entered on the CLEANUP form tie to the total from ETB line (NOAA, NIST).</v>
      </c>
      <c r="E65" s="216" t="str">
        <f>VLOOKUP(A65,'Draft Control Sheet (for edits)'!A:I,7,FALSE)</f>
        <v>HFM Footnotes</v>
      </c>
      <c r="F65" s="217" t="str">
        <f>VLOOKUP(A65,'Draft Control Sheet (for edits)'!A:I,8,FALSE)</f>
        <v>Q3,Q4</v>
      </c>
      <c r="G65" s="218">
        <f>VLOOKUP(A65,'Draft Control Sheet (for edits)'!A:I,9,FALSE)</f>
        <v>0</v>
      </c>
      <c r="H65" s="7"/>
      <c r="I65" s="2"/>
      <c r="J65" s="77"/>
      <c r="K65" s="240">
        <v>50</v>
      </c>
      <c r="L65" s="234"/>
    </row>
    <row r="66" spans="1:12" ht="219" customHeight="1" x14ac:dyDescent="0.25">
      <c r="A66" s="211">
        <v>77</v>
      </c>
      <c r="B66" s="5" t="str">
        <f>VLOOKUP(A66,'Draft Control Sheet (for edits)'!A:F,2,0)</f>
        <v>LEASES (Leases - Various; Leases - RTULeaseExp; Leases - LeaseliabFutPmts)</v>
      </c>
      <c r="C66" s="5" t="str">
        <f>VLOOKUP(A66,'Draft Control Sheet (for edits)'!A:F,3,FALSE)</f>
        <v>LEASES 
(within FS Book and HFM Form)</v>
      </c>
      <c r="D66" s="6" t="str">
        <f>VLOOKUP(A66,'Draft Control Sheet (for edits)'!A:F,4,FALSE)</f>
        <v>These new form/reports include all disclosures for Note 14 (Leases) including effective Q2 FY 2024 for SFFAS 54 as amended.
The following tie-points to SGLs are included:
-	Total Intragovernmental Lease Expenses (which are broken down by Major Underlying Asset Category) agrees to SGL 693000C$$ plus SGL 693000F$$.
-	Amortization Expense of the Right-to-use Lease Assets agrees to SGL 671300N$$.
-	Total Lease Liabilities agrees to SGL 293000N$$ plus SGL 293010N$$.
For the Intragovernmental Leases as Lessee - Estimated Real Property Rent Payments to GSA for Next Five Fiscal Years table, review for reasonableness of estimated amounts by comparing estimated amounts to prior quarter(s) data and/or prior fiscal year’s data.  Follow up as needed for this reasonableness review.</v>
      </c>
      <c r="E66" s="216" t="str">
        <f>VLOOKUP(A66,'Draft Control Sheet (for edits)'!A:I,7,FALSE)</f>
        <v>HFM Footnotes</v>
      </c>
      <c r="F66" s="217" t="str">
        <f>VLOOKUP(A66,'Draft Control Sheet (for edits)'!A:I,8,FALSE)</f>
        <v>Q2, Q3,Q4</v>
      </c>
      <c r="G66" s="218">
        <f>VLOOKUP(A66,'Draft Control Sheet (for edits)'!A:I,9,FALSE)</f>
        <v>0</v>
      </c>
      <c r="H66" s="7"/>
      <c r="I66" s="2"/>
      <c r="J66" s="77"/>
      <c r="K66" s="240">
        <v>51</v>
      </c>
      <c r="L66" s="234"/>
    </row>
    <row r="67" spans="1:12" ht="45" customHeight="1" x14ac:dyDescent="0.25">
      <c r="A67" s="211">
        <v>79</v>
      </c>
      <c r="B67" s="11" t="str">
        <f>VLOOKUP(A67,'Draft Control Sheet (for edits)'!A:F,2,0)</f>
        <v>INVEST</v>
      </c>
      <c r="C67" s="5" t="str">
        <f>VLOOKUP(A67,'Draft Control Sheet (for edits)'!A:F,3,FALSE)</f>
        <v>INVEST 
(within FS Book and HFM Form)</v>
      </c>
      <c r="D67" s="6" t="str">
        <f>VLOOKUP(A67,'Draft Control Sheet (for edits)'!A:F,4,FALSE)</f>
        <v>If the report for investments in Treasury securities is not blank, verify figures directly with the source and tie the figure to the Investments line in the Intragovernmental part of the Assets section of the Balance Sheet.</v>
      </c>
      <c r="E67" s="216" t="str">
        <f>VLOOKUP(A67,'Draft Control Sheet (for edits)'!A:I,7,FALSE)</f>
        <v>HFM Footnotes</v>
      </c>
      <c r="F67" s="217" t="str">
        <f>VLOOKUP(A67,'Draft Control Sheet (for edits)'!A:I,8,FALSE)</f>
        <v>Q3,Q4</v>
      </c>
      <c r="G67" s="218">
        <f>VLOOKUP(A67,'Draft Control Sheet (for edits)'!A:I,9,FALSE)</f>
        <v>0</v>
      </c>
      <c r="H67" s="7"/>
      <c r="I67" s="2"/>
      <c r="J67" s="77"/>
      <c r="K67" s="240">
        <v>53</v>
      </c>
      <c r="L67" s="234"/>
    </row>
    <row r="68" spans="1:12" ht="270" customHeight="1" x14ac:dyDescent="0.25">
      <c r="A68" s="211">
        <v>80</v>
      </c>
      <c r="B68" s="11" t="str">
        <f>VLOOKUP(A68,'Draft Control Sheet (for edits)'!A:F,2,0)</f>
        <v>LIABNTGL</v>
      </c>
      <c r="C68" s="5" t="str">
        <f>VLOOKUP(A68,'Draft Control Sheet (for edits)'!A:F,3,FALSE)</f>
        <v>LIABNTGL 
(within FS Book and HFM Form)</v>
      </c>
      <c r="D68" s="6" t="str">
        <f>VLOOKUP(A68,'Draft Control Sheet (for edits)'!A:F,4,FALSE)</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E68" s="216" t="str">
        <f>VLOOKUP(A68,'Draft Control Sheet (for edits)'!A:I,7,FALSE)</f>
        <v>HFM Footnotes</v>
      </c>
      <c r="F68" s="217" t="str">
        <f>VLOOKUP(A68,'Draft Control Sheet (for edits)'!A:I,8,FALSE)</f>
        <v>Q3,Q4</v>
      </c>
      <c r="G68" s="218">
        <f>VLOOKUP(A68,'Draft Control Sheet (for edits)'!A:I,9,FALSE)</f>
        <v>0</v>
      </c>
      <c r="H68" s="7"/>
      <c r="I68" s="2"/>
      <c r="J68" s="77"/>
      <c r="K68" s="240">
        <v>54</v>
      </c>
      <c r="L68" s="234"/>
    </row>
    <row r="69" spans="1:12" ht="60" customHeight="1" x14ac:dyDescent="0.25">
      <c r="A69" s="211">
        <v>81</v>
      </c>
      <c r="B69" s="11" t="str">
        <f>VLOOKUP(A69,'Draft Control Sheet (for edits)'!A:F,2,0)</f>
        <v>UDO</v>
      </c>
      <c r="C69" s="5" t="str">
        <f>VLOOKUP(A69,'Draft Control Sheet (for edits)'!A:F,3,FALSE)</f>
        <v>UDO 
(within FS Book and HFM Form)</v>
      </c>
      <c r="D69" s="6" t="str">
        <f>VLOOKUP(A69,'Draft Control Sheet (for edits)'!A:F,4,FALSE)</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E69" s="216" t="str">
        <f>VLOOKUP(A69,'Draft Control Sheet (for edits)'!A:I,7,FALSE)</f>
        <v>HFM Footnotes</v>
      </c>
      <c r="F69" s="217" t="str">
        <f>VLOOKUP(A69,'Draft Control Sheet (for edits)'!A:I,8,FALSE)</f>
        <v>Q3,Q4</v>
      </c>
      <c r="G69" s="218">
        <f>VLOOKUP(A69,'Draft Control Sheet (for edits)'!A:I,9,FALSE)</f>
        <v>0</v>
      </c>
      <c r="H69" s="7"/>
      <c r="I69" s="2"/>
      <c r="J69" s="77"/>
      <c r="K69" s="240">
        <v>55</v>
      </c>
      <c r="L69" s="234"/>
    </row>
    <row r="70" spans="1:12" ht="95.25" customHeight="1" x14ac:dyDescent="0.25">
      <c r="A70" s="211">
        <v>82</v>
      </c>
      <c r="B70" s="11" t="str">
        <f>VLOOKUP(A70,'Draft Control Sheet (for edits)'!A:F,2,0)</f>
        <v>BAR</v>
      </c>
      <c r="C70" s="5" t="str">
        <f>VLOOKUP(A70,'Draft Control Sheet (for edits)'!A:F,3,FALSE)</f>
        <v>BAR23 &amp; BAR23_XW 
(within FS Book and HFM Form)</v>
      </c>
      <c r="D70" s="6" t="str">
        <f>VLOOKUP(A70,'Draft Control Sheet (for edits)'!A:F,4,FALSE)</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v>
      </c>
      <c r="E70" s="216" t="str">
        <f>VLOOKUP(A70,'Draft Control Sheet (for edits)'!A:I,7,FALSE)</f>
        <v>HFM Footnotes</v>
      </c>
      <c r="F70" s="217" t="str">
        <f>VLOOKUP(A70,'Draft Control Sheet (for edits)'!A:I,8,FALSE)</f>
        <v>Q3,Q4</v>
      </c>
      <c r="G70" s="218" t="str">
        <f>VLOOKUP(A70,'Draft Control Sheet (for edits)'!A:I,9,FALSE)</f>
        <v>$300k</v>
      </c>
      <c r="H70" s="7"/>
      <c r="I70" s="2"/>
      <c r="J70" s="77"/>
      <c r="K70" s="240">
        <v>56</v>
      </c>
      <c r="L70" s="234"/>
    </row>
    <row r="71" spans="1:12" ht="120" x14ac:dyDescent="0.25">
      <c r="A71" s="211">
        <v>51</v>
      </c>
      <c r="B71" s="11" t="str">
        <f>VLOOKUP(A71,'Draft Control Sheet (for edits)'!A:F,2,0)</f>
        <v>BAR-1</v>
      </c>
      <c r="C71" s="5" t="str">
        <f>VLOOKUP(A71,'Draft Control Sheet (for edits)'!A:F,3,FALSE)</f>
        <v>TP_BAR 
(within FS Book - BAR23_TP2)</v>
      </c>
      <c r="D71" s="6" t="str">
        <f>VLOOKUP(A71,'Draft Control Sheet (for edits)'!A:F,4,FALSE)</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v>
      </c>
      <c r="E71" s="216" t="str">
        <f>VLOOKUP(A71,'Draft Control Sheet (for edits)'!A:I,7,FALSE)</f>
        <v>Quarterly</v>
      </c>
      <c r="F71" s="217" t="str">
        <f>VLOOKUP(A71,'Draft Control Sheet (for edits)'!A:I,8,FALSE)</f>
        <v>Q2,Q3,Q4</v>
      </c>
      <c r="G71" s="218">
        <f>VLOOKUP(A71,'Draft Control Sheet (for edits)'!A:I,9,FALSE)</f>
        <v>0</v>
      </c>
      <c r="H71" s="3"/>
      <c r="I71" s="3"/>
      <c r="J71" s="96"/>
      <c r="K71" s="240">
        <v>57</v>
      </c>
      <c r="L71" s="234"/>
    </row>
    <row r="72" spans="1:12" ht="135" x14ac:dyDescent="0.25">
      <c r="A72" s="211">
        <v>9</v>
      </c>
      <c r="B72" s="11" t="str">
        <f>VLOOKUP(A72,'Draft Control Sheet (for edits)'!A:F,2,0)</f>
        <v>TP</v>
      </c>
      <c r="C72" s="5" t="str">
        <f>VLOOKUP(A72,'Draft Control Sheet (for edits)'!A:F,3,FALSE)</f>
        <v>GZAttrChk 
(within FS Book)</v>
      </c>
      <c r="D72" s="6" t="str">
        <f>VLOOKUP(A72,'Draft Control Sheet (for edits)'!A:F,4,FALSE)</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E72" s="216" t="str">
        <f>VLOOKUP(A72,'Draft Control Sheet (for edits)'!A:I,7,FALSE)</f>
        <v>Quarterly</v>
      </c>
      <c r="F72" s="242" t="str">
        <f>VLOOKUP(A72,'Draft Control Sheet (for edits)'!A:I,8,FALSE)</f>
        <v>Q1,Q2,Q3,Q4</v>
      </c>
      <c r="G72" s="218">
        <f>VLOOKUP(A72,'Draft Control Sheet (for edits)'!A:I,9,FALSE)</f>
        <v>0</v>
      </c>
      <c r="H72" s="3"/>
      <c r="I72" s="3"/>
      <c r="J72" s="96"/>
      <c r="K72" s="240">
        <v>58</v>
      </c>
      <c r="L72" s="234"/>
    </row>
    <row r="73" spans="1:12" ht="180" x14ac:dyDescent="0.25">
      <c r="A73" s="211">
        <v>52</v>
      </c>
      <c r="B73" s="11" t="str">
        <f>VLOOKUP(A73,'Draft Control Sheet (for edits)'!A:F,2,0)</f>
        <v>BAR-2</v>
      </c>
      <c r="C73" s="5" t="str">
        <f>VLOOKUP(A73,'Draft Control Sheet (for edits)'!A:F,3,FALSE)</f>
        <v>TP_BAR 
(within FS Book - BAR23_TP2)</v>
      </c>
      <c r="D73" s="6" t="str">
        <f>VLOOKUP(A73,'Draft Control Sheet (for edits)'!A:F,4,FALSE)</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v>
      </c>
      <c r="E73" s="216" t="str">
        <f>VLOOKUP(A73,'Draft Control Sheet (for edits)'!A:I,7,FALSE)</f>
        <v>Quarterly</v>
      </c>
      <c r="F73" s="217" t="str">
        <f>VLOOKUP(A73,'Draft Control Sheet (for edits)'!A:I,8,FALSE)</f>
        <v>Q2,Q3,Q4</v>
      </c>
      <c r="G73" s="218" t="str">
        <f>VLOOKUP(A73,'Draft Control Sheet (for edits)'!A:I,9,FALSE)</f>
        <v>$300k</v>
      </c>
      <c r="H73" s="3"/>
      <c r="I73" s="3"/>
      <c r="J73" s="96"/>
      <c r="K73" s="240">
        <v>59</v>
      </c>
      <c r="L73" s="234"/>
    </row>
    <row r="74" spans="1:12" ht="30" x14ac:dyDescent="0.25">
      <c r="A74" s="211">
        <v>6</v>
      </c>
      <c r="B74" s="11" t="str">
        <f>VLOOKUP(A74,'Draft Control Sheet (for edits)'!A:F,2,0)</f>
        <v>IC</v>
      </c>
      <c r="C74" s="5" t="str">
        <f>VLOOKUP(A74,'Draft Control Sheet (for edits)'!A:F,3,FALSE)</f>
        <v>N/A</v>
      </c>
      <c r="D74" s="6" t="str">
        <f>VLOOKUP(A74,'Draft Control Sheet (for edits)'!A:F,4,FALSE)</f>
        <v xml:space="preserve">Hyperion Intra-Commerce TSRs and manual Intra-Commerce TSR have been reviewed to ensure consistency and all explanations of differences provided to OFM. </v>
      </c>
      <c r="E74" s="216" t="str">
        <f>VLOOKUP(A74,'Draft Control Sheet (for edits)'!A:I,7,FALSE)</f>
        <v>Quarterly</v>
      </c>
      <c r="F74" s="217" t="str">
        <f>VLOOKUP(A74,'Draft Control Sheet (for edits)'!A:I,8,FALSE)</f>
        <v>Separate Reviewer(s)</v>
      </c>
      <c r="G74" s="218">
        <f>VLOOKUP(A74,'Draft Control Sheet (for edits)'!A:I,9,FALSE)</f>
        <v>0</v>
      </c>
      <c r="H74" s="3" t="s">
        <v>154</v>
      </c>
      <c r="I74" s="48" t="str">
        <f>VLOOKUP(A74,'Draft Control Sheet (for edits)'!A:F,5,FALSE)</f>
        <v>Completed via the consolidated Intra-Commerce Analysis (SF).</v>
      </c>
      <c r="J74" s="96" t="str">
        <f>VLOOKUP(A74,'Draft Control Sheet (for edits)'!A:F,6,FALSE)</f>
        <v>N/A</v>
      </c>
      <c r="K74" s="240">
        <v>60</v>
      </c>
      <c r="L74" s="234"/>
    </row>
    <row r="75" spans="1:12" ht="45" x14ac:dyDescent="0.25">
      <c r="A75" s="211">
        <v>8</v>
      </c>
      <c r="B75" s="11" t="str">
        <f>VLOOKUP(A75,'Draft Control Sheet (for edits)'!A:F,2,0)</f>
        <v>IG</v>
      </c>
      <c r="C75" s="46" t="str">
        <f>VLOOKUP(A75,'Draft Control Sheet (for edits)'!A:F,3,FALSE)</f>
        <v>IGL_IG; IGER_IG; IGEX_IG; IGNP_IG; CFP_IGOV1</v>
      </c>
      <c r="D75" s="6" t="str">
        <f>VLOOKUP(A75,'Draft Control Sheet (for edits)'!A:F,4,FALSE)</f>
        <v xml:space="preserve">Hyperion Intragovernmental TSRs and manual Intragovernmental Providing/Receiving TDR or Access TSR have been reviewed to ensure consistency and all explanations of differences provided to OFM (Intragov Checking). </v>
      </c>
      <c r="E75" s="216" t="str">
        <f>VLOOKUP(A75,'Draft Control Sheet (for edits)'!A:I,7,FALSE)</f>
        <v>Quarterly</v>
      </c>
      <c r="F75" s="217" t="str">
        <f>VLOOKUP(A75,'Draft Control Sheet (for edits)'!A:I,8,FALSE)</f>
        <v>Separate Reviewer(s)</v>
      </c>
      <c r="G75" s="218">
        <f>VLOOKUP(A75,'Draft Control Sheet (for edits)'!A:I,9,FALSE)</f>
        <v>0</v>
      </c>
      <c r="H75" s="3" t="s">
        <v>154</v>
      </c>
      <c r="I75" s="3" t="str">
        <f>VLOOKUP(A75,'Draft Control Sheet (for edits)'!A:F,5,FALSE)</f>
        <v>Completed via consolidated analysis (JF &amp; SS).</v>
      </c>
      <c r="J75" s="96" t="str">
        <f>VLOOKUP(A75,'Draft Control Sheet (for edits)'!A:F,6,FALSE)</f>
        <v>N/A</v>
      </c>
      <c r="K75" s="240">
        <v>61</v>
      </c>
      <c r="L75" s="234"/>
    </row>
    <row r="76" spans="1:12" ht="45.75" customHeight="1" x14ac:dyDescent="0.25">
      <c r="A76" s="211">
        <v>87</v>
      </c>
      <c r="B76" s="11" t="str">
        <f>VLOOKUP(A76,'Draft Control Sheet (for edits)'!A:F,2,0)</f>
        <v>FTM</v>
      </c>
      <c r="C76" s="5" t="str">
        <f>VLOOKUP(A76,'Draft Control Sheet (for edits)'!A:F,3,FALSE)</f>
        <v>Footnote Text Matrix (separate template)</v>
      </c>
      <c r="D76" s="6" t="str">
        <f>VLOOKUP(A76,'Draft Control Sheet (for edits)'!A:F,4,FALSE)</f>
        <v xml:space="preserve">Review Footnotes Text Matrix submitted to OFM to ensure accuracy and completeness.
</v>
      </c>
      <c r="E76" s="216" t="str">
        <f>VLOOKUP(A76,'Draft Control Sheet (for edits)'!A:I,7,FALSE)</f>
        <v>Manual</v>
      </c>
      <c r="F76" s="217" t="str">
        <f>VLOOKUP(A76,'Draft Control Sheet (for edits)'!A:I,8,FALSE)</f>
        <v>Q2, Q3,Q4</v>
      </c>
      <c r="G76" s="218">
        <f>VLOOKUP(A76,'Draft Control Sheet (for edits)'!A:I,9,FALSE)</f>
        <v>0</v>
      </c>
      <c r="H76" s="6"/>
      <c r="I76" s="2"/>
      <c r="J76" s="77"/>
      <c r="K76" s="240">
        <v>62</v>
      </c>
      <c r="L76" s="234"/>
    </row>
    <row r="77" spans="1:12" ht="15" customHeight="1" x14ac:dyDescent="0.25">
      <c r="A77" s="211">
        <v>88</v>
      </c>
      <c r="B77" s="11" t="str">
        <f>VLOOKUP(A77,'Draft Control Sheet (for edits)'!A:F,2,0)</f>
        <v>MRSI</v>
      </c>
      <c r="C77" s="5" t="str">
        <f>VLOOKUP(A77,'Draft Control Sheet (for edits)'!A:F,3,FALSE)</f>
        <v>Manual RSI (separate template)</v>
      </c>
      <c r="D77" s="6" t="str">
        <f>VLOOKUP(A77,'Draft Control Sheet (for edits)'!A:F,4,FALSE)</f>
        <v>Review Manual RSI (Deferred Maintenance, Segment Information) for completeness and accuracy.</v>
      </c>
      <c r="E77" s="216" t="str">
        <f>VLOOKUP(A77,'Draft Control Sheet (for edits)'!A:I,7,FALSE)</f>
        <v>Manual</v>
      </c>
      <c r="F77" s="217" t="str">
        <f>VLOOKUP(A77,'Draft Control Sheet (for edits)'!A:I,8,FALSE)</f>
        <v>Q3,Q4</v>
      </c>
      <c r="G77" s="218">
        <f>VLOOKUP(A77,'Draft Control Sheet (for edits)'!A:I,9,FALSE)</f>
        <v>0</v>
      </c>
      <c r="H77" s="6"/>
      <c r="I77" s="2"/>
      <c r="J77" s="77"/>
      <c r="K77" s="240">
        <v>63</v>
      </c>
      <c r="L77" s="234"/>
    </row>
    <row r="78" spans="1:12" ht="165" x14ac:dyDescent="0.25">
      <c r="A78" s="211">
        <v>89</v>
      </c>
      <c r="B78" s="11" t="str">
        <f>VLOOKUP(A78,'Draft Control Sheet (for edits)'!A:F,2,0)</f>
        <v>PPA</v>
      </c>
      <c r="C78" s="5" t="str">
        <f>VLOOKUP(A78,'Draft Control Sheet (for edits)'!A:F,3,FALSE)</f>
        <v>TBSIMPLE 
(any version; can actually be found within FS Book)</v>
      </c>
      <c r="D78" s="6" t="str">
        <f>VLOOKUP(A78,'Draft Control Sheet (for edits)'!A:F,4,FALSE)</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E78" s="216" t="str">
        <f>VLOOKUP(A78,'Draft Control Sheet (for edits)'!A:I,7,FALSE)</f>
        <v>Manual</v>
      </c>
      <c r="F78" s="242" t="str">
        <f>VLOOKUP(A78,'Draft Control Sheet (for edits)'!A:I,8,FALSE)</f>
        <v>Q1,Q2,Q3,Q4</v>
      </c>
      <c r="G78" s="218">
        <f>VLOOKUP(A78,'Draft Control Sheet (for edits)'!A:I,9,FALSE)</f>
        <v>0</v>
      </c>
      <c r="H78" s="6"/>
      <c r="I78" s="2"/>
      <c r="J78" s="77"/>
      <c r="K78" s="240">
        <v>64</v>
      </c>
      <c r="L78" s="234"/>
    </row>
    <row r="79" spans="1:12" ht="105" x14ac:dyDescent="0.25">
      <c r="A79" s="211">
        <v>90</v>
      </c>
      <c r="B79" s="11" t="str">
        <f>VLOOKUP(A79,'Draft Control Sheet (for edits)'!A:F,2,0)</f>
        <v>NPR</v>
      </c>
      <c r="C79" s="5" t="str">
        <f>VLOOKUP(A79,'Draft Control Sheet (for edits)'!A:F,3,FALSE)</f>
        <v>BS &amp; SCNP 
(can be found within FS Book)</v>
      </c>
      <c r="D79" s="6" t="str">
        <f>VLOOKUP(A79,'Draft Control Sheet (for edits)'!A:F,4,FALSE)</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E79" s="216" t="str">
        <f>VLOOKUP(A79,'Draft Control Sheet (for edits)'!A:I,7,FALSE)</f>
        <v>Manual</v>
      </c>
      <c r="F79" s="242" t="str">
        <f>VLOOKUP(A79,'Draft Control Sheet (for edits)'!A:I,8,FALSE)</f>
        <v>Q1,Q2,Q3,Q4</v>
      </c>
      <c r="G79" s="218">
        <f>VLOOKUP(A79,'Draft Control Sheet (for edits)'!A:I,9,FALSE)</f>
        <v>0</v>
      </c>
      <c r="H79" s="6"/>
      <c r="I79" s="2"/>
      <c r="J79" s="77"/>
      <c r="K79" s="240">
        <v>65</v>
      </c>
      <c r="L79" s="234"/>
    </row>
    <row r="80" spans="1:12" ht="30" customHeight="1" x14ac:dyDescent="0.25">
      <c r="A80" s="211">
        <v>91</v>
      </c>
      <c r="B80" s="11" t="str">
        <f>VLOOKUP(A80,'Draft Control Sheet (for edits)'!A:F,2,0)</f>
        <v>LR</v>
      </c>
      <c r="C80" s="5" t="str">
        <f>VLOOKUP(A80,'Draft Control Sheet (for edits)'!A:F,3,FALSE)</f>
        <v>BS &amp; Loans Receivable Footnote Excel File</v>
      </c>
      <c r="D80" s="6" t="str">
        <f>VLOOKUP(A80,'Draft Control Sheet (for edits)'!A:F,4,FALSE)</f>
        <v>Agree Loans Receivable line item on BS to Loans Receivable Footnote Excel file, GL Summary tab.</v>
      </c>
      <c r="E80" s="216" t="str">
        <f>VLOOKUP(A80,'Draft Control Sheet (for edits)'!A:I,7,FALSE)</f>
        <v>Manual</v>
      </c>
      <c r="F80" s="217" t="str">
        <f>VLOOKUP(A80,'Draft Control Sheet (for edits)'!A:I,8,FALSE)</f>
        <v>Q3,Q4</v>
      </c>
      <c r="G80" s="218">
        <f>VLOOKUP(A80,'Draft Control Sheet (for edits)'!A:I,9,FALSE)</f>
        <v>0</v>
      </c>
      <c r="H80" s="6"/>
      <c r="I80" s="2"/>
      <c r="J80" s="77"/>
      <c r="K80" s="240">
        <v>66</v>
      </c>
      <c r="L80" s="234"/>
    </row>
    <row r="81" spans="1:12" ht="30" x14ac:dyDescent="0.25">
      <c r="A81" s="211">
        <v>92</v>
      </c>
      <c r="B81" s="11" t="str">
        <f>VLOOKUP(A81,'Draft Control Sheet (for edits)'!A:F,2,0)</f>
        <v>AJE</v>
      </c>
      <c r="C81" s="5" t="str">
        <f>VLOOKUP(A81,'Draft Control Sheet (for edits)'!A:F,3,FALSE)</f>
        <v>N/A</v>
      </c>
      <c r="D81" s="6" t="str">
        <f>VLOOKUP(A81,'Draft Control Sheet (for edits)'!A:F,4,FALSE)</f>
        <v xml:space="preserve">OFM to include information in AJE &amp; Review Comments Template regarding Hyperion on-top adjusting journal entries prepared by OFM (AJE # and Instructions to Bureau). </v>
      </c>
      <c r="E81" s="216" t="str">
        <f>VLOOKUP(A81,'Draft Control Sheet (for edits)'!A:I,7,FALSE)</f>
        <v>Manual</v>
      </c>
      <c r="F81" s="242" t="str">
        <f>VLOOKUP(A81,'Draft Control Sheet (for edits)'!A:I,8,FALSE)</f>
        <v>Q1,Q2,Q3,Q4</v>
      </c>
      <c r="G81" s="218">
        <f>VLOOKUP(A81,'Draft Control Sheet (for edits)'!A:I,9,FALSE)</f>
        <v>0</v>
      </c>
      <c r="H81" s="6"/>
      <c r="I81" s="2"/>
      <c r="J81" s="77"/>
      <c r="K81" s="240">
        <v>67</v>
      </c>
      <c r="L81" s="234"/>
    </row>
    <row r="82" spans="1:12" ht="30" x14ac:dyDescent="0.25">
      <c r="A82" s="211">
        <v>93</v>
      </c>
      <c r="B82" s="11" t="str">
        <f>VLOOKUP(A82,'Draft Control Sheet (for edits)'!A:F,2,0)</f>
        <v>SAB</v>
      </c>
      <c r="C82" s="5" t="str">
        <f>VLOOKUP(A82,'Draft Control Sheet (for edits)'!A:F,3,FALSE)</f>
        <v>N/A</v>
      </c>
      <c r="D82" s="6" t="str">
        <f>VLOOKUP(A82,'Draft Control Sheet (for edits)'!A:F,4,FALSE)</f>
        <v>Stand-Alone Bureaus Only:  Compare Hyperion financial statements, footnotes, and Intragovernmental RSI to stand-alone financial statements for consistency (e.g., USPTO).</v>
      </c>
      <c r="E82" s="216" t="str">
        <f>VLOOKUP(A82,'Draft Control Sheet (for edits)'!A:I,7,FALSE)</f>
        <v>Manual</v>
      </c>
      <c r="F82" s="217" t="str">
        <f>VLOOKUP(A82,'Draft Control Sheet (for edits)'!A:I,8,FALSE)</f>
        <v>Q2,Q3,Q4</v>
      </c>
      <c r="G82" s="218">
        <f>VLOOKUP(A82,'Draft Control Sheet (for edits)'!A:I,9,FALSE)</f>
        <v>0</v>
      </c>
      <c r="H82" s="6"/>
      <c r="I82" s="2"/>
      <c r="J82" s="77"/>
      <c r="K82" s="240">
        <v>68</v>
      </c>
      <c r="L82" s="234"/>
    </row>
    <row r="83" spans="1:12" ht="353.25" customHeight="1" x14ac:dyDescent="0.25">
      <c r="A83" s="211">
        <v>53</v>
      </c>
      <c r="B83" s="11" t="str">
        <f>VLOOKUP(A83,'Draft Control Sheet (for edits)'!A:F,2,0)</f>
        <v>BPFBWT1</v>
      </c>
      <c r="C83" s="5" t="str">
        <f>VLOOKUP(A83,'Draft Control Sheet (for edits)'!A:F,3,FALSE)</f>
        <v>BPFBWT1_NewFmt_byFund 
(within BP_TiePoint_Book New Fmt)</v>
      </c>
      <c r="D83" s="6" t="str">
        <f>VLOOKUP(A83,'Draft Control Sheet (for edits)'!A:F,4,FALSE)</f>
        <v>Review Tie-Points report to ensure that for each fund group, total of undisbursed budgetary status accounts (438200, 438300, 438400, 439800, 442000, 443000, 445000, 449000, 451000, 461000, 462000, 465000, 470000, 480100, 480110, 483100, 487100, 488100, 490100, 490110,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and 449000.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v>
      </c>
      <c r="E83" s="216" t="str">
        <f>VLOOKUP(A83,'Draft Control Sheet (for edits)'!A:I,7,FALSE)</f>
        <v>BP Tie Points</v>
      </c>
      <c r="F83" s="217" t="str">
        <f>VLOOKUP(A83,'Draft Control Sheet (for edits)'!A:I,8,FALSE)</f>
        <v>Q2,Q3,Q4</v>
      </c>
      <c r="G83" s="218" t="str">
        <f>VLOOKUP(A83,'Draft Control Sheet (for edits)'!A:I,9,FALSE)</f>
        <v>$750k</v>
      </c>
      <c r="H83" s="2"/>
      <c r="I83" s="3"/>
      <c r="J83" s="96"/>
      <c r="K83" s="240">
        <v>69</v>
      </c>
      <c r="L83" s="234"/>
    </row>
    <row r="84" spans="1:12" ht="369.75" customHeight="1" x14ac:dyDescent="0.25">
      <c r="A84" s="211">
        <v>54</v>
      </c>
      <c r="B84" s="11" t="str">
        <f>VLOOKUP(A84,'Draft Control Sheet (for edits)'!A:F,2,0)</f>
        <v>BPFBWT2</v>
      </c>
      <c r="C84" s="5" t="str">
        <f>VLOOKUP(A84,'Draft Control Sheet (for edits)'!A:F,3,FALSE)</f>
        <v>BPFBWT2_NewFmt_byFund 
(within BP_TiePoint_Book New Fmt)</v>
      </c>
      <c r="D84" s="6" t="str">
        <f>VLOOKUP(A84,'Draft Control Sheet (for edits)'!A:F,4,FALSE)</f>
        <v>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v>
      </c>
      <c r="E84" s="216" t="str">
        <f>VLOOKUP(A84,'Draft Control Sheet (for edits)'!A:I,7,FALSE)</f>
        <v>BP Tie Points</v>
      </c>
      <c r="F84" s="217" t="str">
        <f>VLOOKUP(A84,'Draft Control Sheet (for edits)'!A:I,8,FALSE)</f>
        <v>Q2,Q3,Q4</v>
      </c>
      <c r="G84" s="218" t="str">
        <f>VLOOKUP(A84,'Draft Control Sheet (for edits)'!A:I,9,FALSE)</f>
        <v>$750k</v>
      </c>
      <c r="H84" s="6"/>
      <c r="I84" s="3"/>
      <c r="J84" s="96"/>
      <c r="K84" s="240">
        <v>70</v>
      </c>
      <c r="L84" s="234"/>
    </row>
    <row r="85" spans="1:12" ht="210.75" customHeight="1" x14ac:dyDescent="0.25">
      <c r="A85" s="211">
        <v>55</v>
      </c>
      <c r="B85" s="11" t="str">
        <f>VLOOKUP(A85,'Draft Control Sheet (for edits)'!A:F,2,0)</f>
        <v>BPREC</v>
      </c>
      <c r="C85" s="5" t="str">
        <f>VLOOKUP(A85,'Draft Control Sheet (for edits)'!A:F,3,FALSE)</f>
        <v>BPREC_byFund 
(within BP_TiePoint_Book New Fmt)</v>
      </c>
      <c r="D85" s="6" t="str">
        <f>VLOOKUP(A85,'Draft Control Sheet (for edits)'!A:F,4,FALSE)</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v>
      </c>
      <c r="E85" s="216" t="str">
        <f>VLOOKUP(A85,'Draft Control Sheet (for edits)'!A:I,7,FALSE)</f>
        <v>BP Tie Points</v>
      </c>
      <c r="F85" s="217" t="str">
        <f>VLOOKUP(A85,'Draft Control Sheet (for edits)'!A:I,8,FALSE)</f>
        <v>Q2,Q3,Q4</v>
      </c>
      <c r="G85" s="218" t="str">
        <f>VLOOKUP(A85,'Draft Control Sheet (for edits)'!A:I,9,FALSE)</f>
        <v>$750k</v>
      </c>
      <c r="H85" s="6"/>
      <c r="I85" s="3"/>
      <c r="J85" s="96"/>
      <c r="K85" s="240">
        <v>71</v>
      </c>
      <c r="L85" s="234"/>
    </row>
    <row r="86" spans="1:12" ht="159.6" customHeight="1" x14ac:dyDescent="0.25">
      <c r="A86" s="211">
        <v>56</v>
      </c>
      <c r="B86" s="11" t="str">
        <f>VLOOKUP(A86,'Draft Control Sheet (for edits)'!A:F,2,0)</f>
        <v>BPPAY</v>
      </c>
      <c r="C86" s="5" t="str">
        <f>VLOOKUP(A86,'Draft Control Sheet (for edits)'!A:F,3,FALSE)</f>
        <v>BPPAY_Fund 
(within BP_TiePoint_Book New Fmt)</v>
      </c>
      <c r="D86" s="6" t="str">
        <f>VLOOKUP(A86,'Draft Control Sheet (for edits)'!A:F,4,FALSE)</f>
        <v>Review Tie-Points report to ensure that for each fund group, total of budgetary delivered orders accounts (490100, 490110, 493100, 497100, and 498100) agree to total of funded and unfunded portions of proprietary payables/accrued expenses accounts (211000, 212000, 213000, 214000, 214010, 214100, 215000, 215500, 216000, 217000, 217900, 218000, 219000, 221000, 221100, 221300, 221500, 221600, 221700, 221800, 222000, 222500, 229000, 233000, 261000, 262000, 265000, 291000, 292000, 293000, 293010, 294000, 296000, 297000, 298000, 299000, and 299500) less total of unfunded portion of SGL balances per LIABNTGL. 
PURPOSE:  To ensure that budgetary delivered orders – unpaid agree to funded portions of proprietary payables/accrued expenses.</v>
      </c>
      <c r="E86" s="216" t="str">
        <f>VLOOKUP(A86,'Draft Control Sheet (for edits)'!A:I,7,FALSE)</f>
        <v>BP Tie Points</v>
      </c>
      <c r="F86" s="217" t="str">
        <f>VLOOKUP(A86,'Draft Control Sheet (for edits)'!A:I,8,FALSE)</f>
        <v>Q2,Q3,Q4</v>
      </c>
      <c r="G86" s="218" t="str">
        <f>VLOOKUP(A86,'Draft Control Sheet (for edits)'!A:I,9,FALSE)</f>
        <v>$750k</v>
      </c>
      <c r="H86" s="6"/>
      <c r="I86" s="3"/>
      <c r="J86" s="96"/>
      <c r="K86" s="240">
        <v>72</v>
      </c>
      <c r="L86" s="234"/>
    </row>
    <row r="87" spans="1:12" ht="152.44999999999999" customHeight="1" x14ac:dyDescent="0.25">
      <c r="A87" s="211">
        <v>57</v>
      </c>
      <c r="B87" s="11" t="str">
        <f>VLOOKUP(A87,'Draft Control Sheet (for edits)'!A:F,2,0)</f>
        <v>BPUDOPD</v>
      </c>
      <c r="C87" s="5" t="str">
        <f>VLOOKUP(A87,'Draft Control Sheet (for edits)'!A:F,3,FALSE)</f>
        <v>BPUDOPD_byFund 
(within BP_TiePoint_Book New Fmt)</v>
      </c>
      <c r="D87" s="6" t="str">
        <f>VLOOKUP(A87,'Draft Control Sheet (for edits)'!A:F,4,FALSE)</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v>
      </c>
      <c r="E87" s="216" t="str">
        <f>VLOOKUP(A87,'Draft Control Sheet (for edits)'!A:I,7,FALSE)</f>
        <v>BP Tie Points</v>
      </c>
      <c r="F87" s="217" t="str">
        <f>VLOOKUP(A87,'Draft Control Sheet (for edits)'!A:I,8,FALSE)</f>
        <v>Q2,Q3,Q4</v>
      </c>
      <c r="G87" s="218">
        <f>VLOOKUP(A87,'Draft Control Sheet (for edits)'!A:I,9,FALSE)</f>
        <v>0</v>
      </c>
      <c r="H87" s="6"/>
      <c r="I87" s="3"/>
      <c r="J87" s="96"/>
      <c r="K87" s="240">
        <v>73</v>
      </c>
      <c r="L87" s="234"/>
    </row>
    <row r="88" spans="1:12" ht="124.9" customHeight="1" x14ac:dyDescent="0.25">
      <c r="A88" s="211">
        <v>58</v>
      </c>
      <c r="B88" s="11" t="str">
        <f>VLOOKUP(A88,'Draft Control Sheet (for edits)'!A:F,2,0)</f>
        <v>BPUFCO</v>
      </c>
      <c r="C88" s="5" t="str">
        <f>VLOOKUP(A88,'Draft Control Sheet (for edits)'!A:F,3,FALSE)</f>
        <v>BPUFCO_byFund 
(within BP_TiePoint_Book New Fmt)</v>
      </c>
      <c r="D88" s="6" t="str">
        <f>VLOOKUP(A88,'Draft Control Sheet (for edits)'!A:F,4,FALSE)</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v>
      </c>
      <c r="E88" s="216" t="str">
        <f>VLOOKUP(A88,'Draft Control Sheet (for edits)'!A:I,7,FALSE)</f>
        <v>BP Tie Points</v>
      </c>
      <c r="F88" s="217" t="str">
        <f>VLOOKUP(A88,'Draft Control Sheet (for edits)'!A:I,8,FALSE)</f>
        <v>Q2,Q3,Q4</v>
      </c>
      <c r="G88" s="218" t="str">
        <f>VLOOKUP(A88,'Draft Control Sheet (for edits)'!A:I,9,FALSE)</f>
        <v>$300k</v>
      </c>
      <c r="H88" s="6"/>
      <c r="I88" s="3"/>
      <c r="J88" s="96"/>
      <c r="K88" s="240">
        <v>74</v>
      </c>
      <c r="L88" s="234"/>
    </row>
    <row r="89" spans="1:12" ht="165" x14ac:dyDescent="0.25">
      <c r="A89" s="211">
        <v>59</v>
      </c>
      <c r="B89" s="11" t="str">
        <f>VLOOKUP(A89,'Draft Control Sheet (for edits)'!A:F,2,0)</f>
        <v>BPDO</v>
      </c>
      <c r="C89" s="5" t="str">
        <f>VLOOKUP(A89,'Draft Control Sheet (for edits)'!A:F,3,FALSE)</f>
        <v>BPDO_byFund 
(within BP_TiePoint_Book New Fmt)</v>
      </c>
      <c r="D89" s="6" t="str">
        <f>VLOOKUP(A89,'Draft Control Sheet (for edits)'!A:F,4,FALSE)</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and 693000).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v>
      </c>
      <c r="E89" s="216" t="str">
        <f>VLOOKUP(A89,'Draft Control Sheet (for edits)'!A:I,7,FALSE)</f>
        <v>BP Tie Points</v>
      </c>
      <c r="F89" s="217" t="str">
        <f>VLOOKUP(A89,'Draft Control Sheet (for edits)'!A:I,8,FALSE)</f>
        <v>Q2,Q3,Q4</v>
      </c>
      <c r="G89" s="218" t="str">
        <f>VLOOKUP(A89,'Draft Control Sheet (for edits)'!A:I,9,FALSE)</f>
        <v>$300k</v>
      </c>
      <c r="H89" s="6"/>
      <c r="I89" s="3"/>
      <c r="J89" s="96"/>
      <c r="K89" s="240">
        <v>75</v>
      </c>
      <c r="L89" s="234"/>
    </row>
    <row r="90" spans="1:12" ht="189" customHeight="1" x14ac:dyDescent="0.25">
      <c r="A90" s="211">
        <v>60</v>
      </c>
      <c r="B90" s="11" t="str">
        <f>VLOOKUP(A90,'Draft Control Sheet (for edits)'!A:F,2,0)</f>
        <v>BPREV</v>
      </c>
      <c r="C90" s="5" t="str">
        <f>VLOOKUP(A90,'Draft Control Sheet (for edits)'!A:F,3,FALSE)</f>
        <v>BPREV by Fund New 
(within BP_TiePoint_Book New Fmt)</v>
      </c>
      <c r="D90" s="6" t="str">
        <f>VLOOKUP(A90,'Draft Control Sheet (for edits)'!A:F,4,FALSE)</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v>
      </c>
      <c r="E90" s="216" t="str">
        <f>VLOOKUP(A90,'Draft Control Sheet (for edits)'!A:I,7,FALSE)</f>
        <v>BP Tie Points</v>
      </c>
      <c r="F90" s="217" t="str">
        <f>VLOOKUP(A90,'Draft Control Sheet (for edits)'!A:I,8,FALSE)</f>
        <v>Q2,Q3,Q4</v>
      </c>
      <c r="G90" s="218" t="str">
        <f>VLOOKUP(A90,'Draft Control Sheet (for edits)'!A:I,9,FALSE)</f>
        <v>$300k</v>
      </c>
      <c r="H90" s="6"/>
      <c r="I90" s="3"/>
      <c r="J90" s="96"/>
      <c r="K90" s="240">
        <v>76</v>
      </c>
      <c r="L90" s="234"/>
    </row>
    <row r="91" spans="1:12" ht="120" x14ac:dyDescent="0.25">
      <c r="A91" s="211">
        <v>61</v>
      </c>
      <c r="B91" s="11" t="str">
        <f>VLOOKUP(A91,'Draft Control Sheet (for edits)'!A:F,2,0)</f>
        <v>BPDIRDO</v>
      </c>
      <c r="C91" s="5" t="str">
        <f>VLOOKUP(A91,'Draft Control Sheet (for edits)'!A:F,3,FALSE)</f>
        <v xml:space="preserve">BPDIRDO_byFund
(within BP_TiePoint_Book New Fmt) </v>
      </c>
      <c r="D91" s="6" t="str">
        <f>VLOOKUP(A91,'Draft Control Sheet (for edits)'!A:F,4,FALSE)</f>
        <v>Review Tie-Points report to ensure that for each fund group, total of budgetary, direct delivered orders accounts (490100DIR less 490100DIR Beginning, 490110DIR, 490200DIR, 497200DIR, 498100DIR, and 498200DIR) agree to proprietary expended appropriations accounts (570000, 570010). 
PURPOSE:  To ensure that budgetary, direct delivered orders is consistent with proprietary expended appropriations. 
This tie-point is only applicable to appropriated funds.</v>
      </c>
      <c r="E91" s="216" t="str">
        <f>VLOOKUP(A91,'Draft Control Sheet (for edits)'!A:I,7,FALSE)</f>
        <v>BP Tie Points</v>
      </c>
      <c r="F91" s="217" t="str">
        <f>VLOOKUP(A91,'Draft Control Sheet (for edits)'!A:I,8,FALSE)</f>
        <v>Q2,Q3,Q4</v>
      </c>
      <c r="G91" s="218" t="str">
        <f>VLOOKUP(A91,'Draft Control Sheet (for edits)'!A:I,9,FALSE)</f>
        <v>$750k</v>
      </c>
      <c r="H91" s="6"/>
      <c r="I91" s="3"/>
      <c r="J91" s="96"/>
      <c r="K91" s="240">
        <v>77</v>
      </c>
      <c r="L91" s="234"/>
    </row>
    <row r="92" spans="1:12" ht="285" x14ac:dyDescent="0.25">
      <c r="A92" s="211">
        <v>62</v>
      </c>
      <c r="B92" s="11" t="str">
        <f>VLOOKUP(A92,'Draft Control Sheet (for edits)'!A:F,2,0)</f>
        <v>BPAR</v>
      </c>
      <c r="C92" s="5" t="str">
        <f>VLOOKUP(A92,'Draft Control Sheet (for edits)'!A:F,3,FALSE)</f>
        <v>BPAR_NewFmt_byFund 
(within BP_TiePoint_Book New Fmt)</v>
      </c>
      <c r="D92" s="6" t="str">
        <f>VLOOKUP(A92,'Draft Control Sheet (for edits)'!A:F,4,FALSE)</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v>
      </c>
      <c r="E92" s="216" t="str">
        <f>VLOOKUP(A92,'Draft Control Sheet (for edits)'!A:I,7,FALSE)</f>
        <v>BP Tie Points</v>
      </c>
      <c r="F92" s="217" t="str">
        <f>VLOOKUP(A92,'Draft Control Sheet (for edits)'!A:I,8,FALSE)</f>
        <v>Q2,Q3,Q4</v>
      </c>
      <c r="G92" s="218" t="str">
        <f>VLOOKUP(A92,'Draft Control Sheet (for edits)'!A:I,9,FALSE)</f>
        <v>$750k</v>
      </c>
      <c r="H92" s="6"/>
      <c r="I92" s="3"/>
      <c r="J92" s="96"/>
      <c r="K92" s="240">
        <v>78</v>
      </c>
      <c r="L92" s="234"/>
    </row>
    <row r="93" spans="1:12" ht="165" x14ac:dyDescent="0.25">
      <c r="A93" s="211">
        <v>63</v>
      </c>
      <c r="B93" s="11" t="str">
        <f>VLOOKUP(A93,'Draft Control Sheet (for edits)'!A:F,2,0)</f>
        <v>BPTRANS</v>
      </c>
      <c r="C93" s="5" t="str">
        <f>VLOOKUP(A93,'Draft Control Sheet (for edits)'!A:F,3,FALSE)</f>
        <v>BPTRANS_NewFmt_byFund</v>
      </c>
      <c r="D93" s="6" t="str">
        <f>VLOOKUP(A93,'Draft Control Sheet (for edits)'!A:F,4,FALSE)</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v>
      </c>
      <c r="E93" s="216" t="str">
        <f>VLOOKUP(A93,'Draft Control Sheet (for edits)'!A:I,7,FALSE)</f>
        <v>BP Tie Points</v>
      </c>
      <c r="F93" s="217" t="str">
        <f>VLOOKUP(A93,'Draft Control Sheet (for edits)'!A:I,8,FALSE)</f>
        <v>Q2,Q3,Q4</v>
      </c>
      <c r="G93" s="218" t="str">
        <f>VLOOKUP(A93,'Draft Control Sheet (for edits)'!A:I,9,FALSE)</f>
        <v>$750k</v>
      </c>
      <c r="H93" s="6"/>
      <c r="I93" s="3"/>
      <c r="J93" s="96"/>
      <c r="K93" s="240">
        <v>79</v>
      </c>
      <c r="L93" s="234"/>
    </row>
    <row r="94" spans="1:12" ht="195" x14ac:dyDescent="0.25">
      <c r="A94" s="211">
        <v>16</v>
      </c>
      <c r="B94" s="11" t="str">
        <f>VLOOKUP(A94,'Draft Control Sheet (for edits)'!A:F,2,0)</f>
        <v>FA</v>
      </c>
      <c r="C94" s="5" t="str">
        <f>VLOOKUP(A94,'Draft Control Sheet (for edits)'!A:F,3,FALSE)</f>
        <v>Reports within FS Book: BS_FA; SCNP_FLX; SNC Flux: SBR_FA_Realign. 
Separate report/book: QTR3&amp;4 Fluctuation Book (in HFM) &amp; bureau provided documents</v>
      </c>
      <c r="D94" s="6" t="str">
        <f>VLOOKUP(A94,'Draft Control Sheet (for edits)'!A:F,4,FALSE)</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v>
      </c>
      <c r="E94" s="216" t="str">
        <f>VLOOKUP(A94,'Draft Control Sheet (for edits)'!A:I,7,FALSE)</f>
        <v>Quarterly</v>
      </c>
      <c r="F94" s="217" t="str">
        <f>VLOOKUP(A94,'Draft Control Sheet (for edits)'!A:I,8,FALSE)</f>
        <v>Q2,Q3,Q4</v>
      </c>
      <c r="G94" s="218">
        <f>VLOOKUP(A94,'Draft Control Sheet (for edits)'!A:I,9,FALSE)</f>
        <v>0</v>
      </c>
      <c r="H94" s="3"/>
      <c r="I94" s="3"/>
      <c r="J94" s="96"/>
      <c r="K94" s="240">
        <v>80</v>
      </c>
      <c r="L94" s="234"/>
    </row>
    <row r="95" spans="1:12" ht="60" customHeight="1" x14ac:dyDescent="0.25">
      <c r="A95" s="211">
        <v>85</v>
      </c>
      <c r="B95" s="11" t="str">
        <f>VLOOKUP(A95,'Draft Control Sheet (for edits)'!A:F,2,0)</f>
        <v>NEA-2</v>
      </c>
      <c r="C95" s="5" t="str">
        <f>VLOOKUP(A95,'Draft Control Sheet (for edits)'!A:F,3,FALSE)</f>
        <v>NONENT1</v>
      </c>
      <c r="D95" s="6" t="str">
        <f>VLOOKUP(A95,'Draft Control Sheet (for edits)'!A:F,4,FALSE)</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v>
      </c>
      <c r="E95" s="216" t="str">
        <f>VLOOKUP(A95,'Draft Control Sheet (for edits)'!A:I,7,FALSE)</f>
        <v>Manual</v>
      </c>
      <c r="F95" s="217" t="str">
        <f>VLOOKUP(A95,'Draft Control Sheet (for edits)'!A:I,8,FALSE)</f>
        <v>Q3,Q4</v>
      </c>
      <c r="G95" s="218">
        <f>VLOOKUP(A95,'Draft Control Sheet (for edits)'!A:I,9,FALSE)</f>
        <v>0</v>
      </c>
      <c r="H95" s="6"/>
      <c r="I95" s="2"/>
      <c r="J95" s="77"/>
      <c r="K95" s="240">
        <v>81</v>
      </c>
      <c r="L95" s="234"/>
    </row>
    <row r="96" spans="1:12" ht="105" x14ac:dyDescent="0.25">
      <c r="A96" s="211">
        <v>86</v>
      </c>
      <c r="B96" s="11" t="str">
        <f>VLOOKUP(A96,'Draft Control Sheet (for edits)'!A:F,2,0)</f>
        <v>BNP</v>
      </c>
      <c r="C96" s="5" t="str">
        <f>VLOOKUP(A96,'Draft Control Sheet (for edits)'!A:F,3,FALSE)</f>
        <v>CY SCNP and PY BS &amp; SCNP</v>
      </c>
      <c r="D96" s="6" t="str">
        <f>VLOOKUP(A96,'Draft Control Sheet (for edits)'!A:F,4,FALSE)</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E96" s="216" t="str">
        <f>VLOOKUP(A96,'Draft Control Sheet (for edits)'!A:I,7,FALSE)</f>
        <v>Manual</v>
      </c>
      <c r="F96" s="242" t="str">
        <f>VLOOKUP(A96,'Draft Control Sheet (for edits)'!A:I,8,FALSE)</f>
        <v>Q1,Q2,Q3,Q4</v>
      </c>
      <c r="G96" s="218">
        <f>VLOOKUP(A96,'Draft Control Sheet (for edits)'!A:I,9,FALSE)</f>
        <v>0</v>
      </c>
      <c r="H96" s="6"/>
      <c r="I96" s="2"/>
      <c r="J96" s="77"/>
      <c r="K96" s="240">
        <v>82</v>
      </c>
      <c r="L96" s="234"/>
    </row>
    <row r="97" spans="1:12" ht="50.25" customHeight="1" x14ac:dyDescent="0.25">
      <c r="A97" s="211">
        <v>14</v>
      </c>
      <c r="B97" s="11" t="str">
        <f>VLOOKUP(A97,'Draft Control Sheet (for edits)'!A:F,2,0)</f>
        <v>IA/TR</v>
      </c>
      <c r="C97" s="5" t="str">
        <f>VLOOKUP(A97,'Draft Control Sheet (for edits)'!A:F,3,FALSE)</f>
        <v>Separate template to be provided by Bureau</v>
      </c>
      <c r="D97" s="6" t="str">
        <f>VLOOKUP(A97,'Draft Control Sheet (for edits)'!A:F,4,FALSE)</f>
        <v>The Treaties and International Agreements template has been filled out completely and accurately along with an applicable risk of loss assessment related to Contingent Liabilities.</v>
      </c>
      <c r="E97" s="216" t="str">
        <f>VLOOKUP(A97,'Draft Control Sheet (for edits)'!A:I,7,FALSE)</f>
        <v>Quarterly</v>
      </c>
      <c r="F97" s="217" t="str">
        <f>VLOOKUP(A97,'Draft Control Sheet (for edits)'!A:I,8,FALSE)</f>
        <v>Q3,Q4</v>
      </c>
      <c r="G97" s="218">
        <f>VLOOKUP(A97,'Draft Control Sheet (for edits)'!A:I,9,FALSE)</f>
        <v>0</v>
      </c>
      <c r="H97" s="3"/>
      <c r="I97" s="3"/>
      <c r="J97" s="96"/>
      <c r="K97" s="241">
        <v>83</v>
      </c>
      <c r="L97" s="234"/>
    </row>
    <row r="98" spans="1:12" ht="90" x14ac:dyDescent="0.25">
      <c r="A98" s="211">
        <v>2</v>
      </c>
      <c r="B98" s="11" t="str">
        <f>VLOOKUP(A98,'Draft Control Sheet (for edits)'!A:F,2,0)</f>
        <v>RPC</v>
      </c>
      <c r="C98" s="5" t="str">
        <f>VLOOKUP(A98,'Draft Control Sheet (for edits)'!A:F,3,FALSE)</f>
        <v>Review Procedures Checklists 
(separate templates)</v>
      </c>
      <c r="D98" s="6" t="str">
        <f>VLOOKUP(A98,'Draft Control Sheet (for edits)'!A:F,4,FALSE)</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E98" s="216" t="str">
        <f>VLOOKUP(A98,'Draft Control Sheet (for edits)'!A:I,7,FALSE)</f>
        <v>Quarterly</v>
      </c>
      <c r="F98" s="242" t="str">
        <f>VLOOKUP(A98,'Draft Control Sheet (for edits)'!A:I,8,FALSE)</f>
        <v>Q1,Q2,Q3,Q4</v>
      </c>
      <c r="G98" s="218">
        <f>VLOOKUP(A98,'Draft Control Sheet (for edits)'!A:I,9,FALSE)</f>
        <v>0</v>
      </c>
      <c r="H98" s="3"/>
      <c r="I98" s="3"/>
      <c r="J98" s="96"/>
      <c r="K98" s="240">
        <v>84</v>
      </c>
      <c r="L98" s="234"/>
    </row>
    <row r="99" spans="1:12" ht="90" x14ac:dyDescent="0.25">
      <c r="A99" s="211">
        <v>15</v>
      </c>
      <c r="B99" s="11" t="str">
        <f>VLOOKUP(A99,'Draft Control Sheet (for edits)'!A:F,2,0)</f>
        <v>GTAS</v>
      </c>
      <c r="C99" s="5" t="str">
        <f>VLOOKUP(A99,'Draft Control Sheet (for edits)'!A:F,3,FALSE)</f>
        <v>N/A</v>
      </c>
      <c r="D99" s="6" t="str">
        <f>VLOOKUP(A99,'Draft Control Sheet (for edits)'!A:F,4,FALSE)</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E99" s="216" t="str">
        <f>VLOOKUP(A99,'Draft Control Sheet (for edits)'!A:I,7,FALSE)</f>
        <v>Quarterly</v>
      </c>
      <c r="F99" s="242" t="str">
        <f>VLOOKUP(A99,'Draft Control Sheet (for edits)'!A:I,8,FALSE)</f>
        <v>Q1,Q2,Q3,Q4</v>
      </c>
      <c r="G99" s="218">
        <f>VLOOKUP(A99,'Draft Control Sheet (for edits)'!A:I,9,FALSE)</f>
        <v>0</v>
      </c>
      <c r="H99" s="3"/>
      <c r="I99" s="3"/>
      <c r="J99" s="96"/>
      <c r="K99" s="240">
        <v>85</v>
      </c>
      <c r="L99" s="234"/>
    </row>
    <row r="100" spans="1:12" ht="45" x14ac:dyDescent="0.25">
      <c r="A100" s="211">
        <v>13</v>
      </c>
      <c r="B100" s="11" t="str">
        <f>VLOOKUP(A100,'Draft Control Sheet (for edits)'!A:F,2,0)</f>
        <v>DATA ACT</v>
      </c>
      <c r="C100" s="5" t="str">
        <f>VLOOKUP(A100,'Draft Control Sheet (for edits)'!A:F,3,FALSE)</f>
        <v>N/A</v>
      </c>
      <c r="D100" s="6" t="str">
        <f>VLOOKUP(A100,'Draft Control Sheet (for edits)'!A:F,4,FALSE)</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E100" s="216" t="str">
        <f>VLOOKUP(A100,'Draft Control Sheet (for edits)'!A:I,7,FALSE)</f>
        <v>Quarterly</v>
      </c>
      <c r="F100" s="217" t="str">
        <f>VLOOKUP(A100,'Draft Control Sheet (for edits)'!A:I,8,FALSE)</f>
        <v>Separate Reviewer(s)</v>
      </c>
      <c r="G100" s="218">
        <f>VLOOKUP(A100,'Draft Control Sheet (for edits)'!A:I,9,FALSE)</f>
        <v>0</v>
      </c>
      <c r="H100" s="3" t="s">
        <v>154</v>
      </c>
      <c r="I100" s="3" t="str">
        <f>VLOOKUP(A100,'Draft Control Sheet (for edits)'!A:F,5,FALSE)</f>
        <v>Analysis performed by CSC and OFIC.</v>
      </c>
      <c r="J100" s="96"/>
      <c r="K100" s="240">
        <v>86</v>
      </c>
      <c r="L100" s="234"/>
    </row>
    <row r="101" spans="1:12" ht="75" x14ac:dyDescent="0.25">
      <c r="A101" s="211">
        <v>11</v>
      </c>
      <c r="B101" s="5" t="str">
        <f>VLOOKUP(A101,'Draft Control Sheet (for edits)'!A:F,2,0)</f>
        <v>FUND ADD/DEL</v>
      </c>
      <c r="C101" s="5" t="str">
        <f>VLOOKUP(A101,'Draft Control Sheet (for edits)'!A:F,3,FALSE)</f>
        <v>N/A</v>
      </c>
      <c r="D101" s="6" t="str">
        <f>VLOOKUP(A101,'Draft Control Sheet (for edits)'!A:F,4,FALSE)</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E101" s="216" t="str">
        <f>VLOOKUP(A101,'Draft Control Sheet (for edits)'!A:I,7,FALSE)</f>
        <v>Quarterly</v>
      </c>
      <c r="F101" s="242" t="str">
        <f>VLOOKUP(A101,'Draft Control Sheet (for edits)'!A:I,8,FALSE)</f>
        <v>Q1,Q2,Q3,Q4</v>
      </c>
      <c r="G101" s="218">
        <f>VLOOKUP(A101,'Draft Control Sheet (for edits)'!A:I,9,FALSE)</f>
        <v>0</v>
      </c>
      <c r="H101" s="3"/>
      <c r="I101" s="3"/>
      <c r="J101" s="96"/>
      <c r="K101" s="240">
        <v>87</v>
      </c>
      <c r="L101" s="234"/>
    </row>
    <row r="102" spans="1:12" ht="30" x14ac:dyDescent="0.25">
      <c r="A102" s="211">
        <v>12</v>
      </c>
      <c r="B102" s="11" t="str">
        <f>VLOOKUP(A102,'Draft Control Sheet (for edits)'!A:F,2,0)</f>
        <v>TROR</v>
      </c>
      <c r="C102" s="5" t="str">
        <f>VLOOKUP(A102,'Draft Control Sheet (for edits)'!A:F,3,FALSE)</f>
        <v>N/A</v>
      </c>
      <c r="D102" s="6" t="str">
        <f>VLOOKUP(A102,'Draft Control Sheet (for edits)'!A:F,4,FALSE)</f>
        <v xml:space="preserve">Review reconciliation of Treasury Report on Receivables (TROR) submission to financial statements and review comments/explanations of differences. </v>
      </c>
      <c r="E102" s="216" t="str">
        <f>VLOOKUP(A102,'Draft Control Sheet (for edits)'!A:I,7,FALSE)</f>
        <v>Quarterly</v>
      </c>
      <c r="F102" s="217" t="str">
        <f>VLOOKUP(A102,'Draft Control Sheet (for edits)'!A:I,8,FALSE)</f>
        <v>Separate Reviewer(s)</v>
      </c>
      <c r="G102" s="218">
        <f>VLOOKUP(A102,'Draft Control Sheet (for edits)'!A:I,9,FALSE)</f>
        <v>0</v>
      </c>
      <c r="H102" s="3" t="s">
        <v>154</v>
      </c>
      <c r="I102" s="3" t="str">
        <f>VLOOKUP(A102,'Draft Control Sheet (for edits)'!A:F,5,FALSE)</f>
        <v>Completed via the consolidated TROR Analysis.</v>
      </c>
      <c r="J102" s="96"/>
      <c r="K102" s="240">
        <v>88</v>
      </c>
      <c r="L102" s="234"/>
    </row>
    <row r="103" spans="1:12" x14ac:dyDescent="0.25">
      <c r="A103" s="211">
        <v>94</v>
      </c>
      <c r="B103" s="11" t="str">
        <f>VLOOKUP(A103,'Draft Control Sheet (for edits)'!A:F,2,0)</f>
        <v>Other</v>
      </c>
      <c r="C103" s="5" t="str">
        <f>VLOOKUP(A103,'Draft Control Sheet (for edits)'!A:F,3,FALSE)</f>
        <v>N/A</v>
      </c>
      <c r="D103" s="6" t="str">
        <f>VLOOKUP(A103,'Draft Control Sheet (for edits)'!A:F,4,FALSE)</f>
        <v>Notate, in this row, any other issues identified throughout the review.</v>
      </c>
      <c r="E103" s="216" t="str">
        <f>VLOOKUP(A103,'Draft Control Sheet (for edits)'!A:I,7,FALSE)</f>
        <v>Manual</v>
      </c>
      <c r="F103" s="242" t="str">
        <f>VLOOKUP(A103,'Draft Control Sheet (for edits)'!A:I,8,FALSE)</f>
        <v>Q1,Q2,Q3,Q4</v>
      </c>
      <c r="G103" s="218">
        <f>VLOOKUP(A103,'Draft Control Sheet (for edits)'!A:I,9,FALSE)</f>
        <v>0</v>
      </c>
      <c r="H103" s="2"/>
      <c r="I103" s="2"/>
      <c r="J103" s="77"/>
      <c r="K103" s="240">
        <v>89</v>
      </c>
      <c r="L103" s="234"/>
    </row>
    <row r="104" spans="1:12" x14ac:dyDescent="0.25">
      <c r="A104" s="211">
        <v>17</v>
      </c>
      <c r="B104" s="11" t="str">
        <f>VLOOKUP(A104,'Draft Control Sheet (for edits)'!A:F,2,0)</f>
        <v>GL</v>
      </c>
      <c r="C104" s="5" t="str">
        <f>VLOOKUP(A104,'Draft Control Sheet (for edits)'!A:F,3,FALSE)</f>
        <v>N/A</v>
      </c>
      <c r="D104" s="6" t="str">
        <f>VLOOKUP(A104,'Draft Control Sheet (for edits)'!A:F,4,FALSE)</f>
        <v>Bureau Only Procedure</v>
      </c>
      <c r="E104" s="216" t="str">
        <f>VLOOKUP(A104,'Draft Control Sheet (for edits)'!A:I,7,FALSE)</f>
        <v>Quarterly</v>
      </c>
      <c r="F104" s="217" t="str">
        <f>VLOOKUP(A104,'Draft Control Sheet (for edits)'!A:I,8,FALSE)</f>
        <v>Bureau Only</v>
      </c>
      <c r="G104" s="218">
        <f>VLOOKUP(A104,'Draft Control Sheet (for edits)'!A:I,9,FALSE)</f>
        <v>0</v>
      </c>
      <c r="H104" s="3" t="s">
        <v>154</v>
      </c>
      <c r="I104" s="3" t="str">
        <f>VLOOKUP(A104,'Draft Control Sheet (for edits)'!A:F,5,FALSE)</f>
        <v>Bureau Only Procedure</v>
      </c>
      <c r="J104" s="96" t="str">
        <f>VLOOKUP(A104,'Draft Control Sheet (for edits)'!A:F,6,FALSE)</f>
        <v>Bureau Only Procedure</v>
      </c>
      <c r="K104" s="240">
        <v>90</v>
      </c>
      <c r="L104" s="234"/>
    </row>
    <row r="105" spans="1:12" x14ac:dyDescent="0.25">
      <c r="A105" s="211">
        <v>18</v>
      </c>
      <c r="B105" s="11" t="str">
        <f>VLOOKUP(A105,'Draft Control Sheet (for edits)'!A:F,2,0)</f>
        <v>APB</v>
      </c>
      <c r="C105" s="5" t="str">
        <f>VLOOKUP(A105,'Draft Control Sheet (for edits)'!A:F,3,FALSE)</f>
        <v>N/A</v>
      </c>
      <c r="D105" s="6" t="str">
        <f>VLOOKUP(A105,'Draft Control Sheet (for edits)'!A:F,4,FALSE)</f>
        <v>Bureau Only Procedure</v>
      </c>
      <c r="E105" s="216" t="str">
        <f>VLOOKUP(A105,'Draft Control Sheet (for edits)'!A:I,7,FALSE)</f>
        <v>Quarterly</v>
      </c>
      <c r="F105" s="217" t="str">
        <f>VLOOKUP(A105,'Draft Control Sheet (for edits)'!A:I,8,FALSE)</f>
        <v>Bureau Only</v>
      </c>
      <c r="G105" s="218">
        <f>VLOOKUP(A105,'Draft Control Sheet (for edits)'!A:I,9,FALSE)</f>
        <v>0</v>
      </c>
      <c r="H105" s="3" t="s">
        <v>154</v>
      </c>
      <c r="I105" s="3" t="str">
        <f>VLOOKUP(A105,'Draft Control Sheet (for edits)'!A:F,5,FALSE)</f>
        <v>Bureau Only Procedure</v>
      </c>
      <c r="J105" s="96" t="str">
        <f>VLOOKUP(A105,'Draft Control Sheet (for edits)'!A:F,6,FALSE)</f>
        <v>Bureau Only Procedure</v>
      </c>
      <c r="K105" s="240">
        <v>91</v>
      </c>
      <c r="L105" s="234"/>
    </row>
    <row r="106" spans="1:12" x14ac:dyDescent="0.25">
      <c r="A106" s="211">
        <v>19</v>
      </c>
      <c r="B106" s="11" t="str">
        <f>VLOOKUP(A106,'Draft Control Sheet (for edits)'!A:F,2,0)</f>
        <v>UR</v>
      </c>
      <c r="C106" s="5" t="str">
        <f>VLOOKUP(A106,'Draft Control Sheet (for edits)'!A:F,3,FALSE)</f>
        <v>N/A</v>
      </c>
      <c r="D106" s="6" t="str">
        <f>VLOOKUP(A106,'Draft Control Sheet (for edits)'!A:F,4,FALSE)</f>
        <v>Bureau Only Procedure</v>
      </c>
      <c r="E106" s="216" t="str">
        <f>VLOOKUP(A106,'Draft Control Sheet (for edits)'!A:I,7,FALSE)</f>
        <v>Quarterly</v>
      </c>
      <c r="F106" s="217" t="str">
        <f>VLOOKUP(A106,'Draft Control Sheet (for edits)'!A:I,8,FALSE)</f>
        <v>Bureau Only</v>
      </c>
      <c r="G106" s="218">
        <f>VLOOKUP(A106,'Draft Control Sheet (for edits)'!A:I,9,FALSE)</f>
        <v>0</v>
      </c>
      <c r="H106" s="3" t="s">
        <v>154</v>
      </c>
      <c r="I106" s="3" t="str">
        <f>VLOOKUP(A106,'Draft Control Sheet (for edits)'!A:F,5,FALSE)</f>
        <v>Bureau Only Procedure</v>
      </c>
      <c r="J106" s="96" t="str">
        <f>VLOOKUP(A106,'Draft Control Sheet (for edits)'!A:F,6,FALSE)</f>
        <v>Bureau Only Procedure</v>
      </c>
      <c r="K106" s="240">
        <v>92</v>
      </c>
      <c r="L106" s="234"/>
    </row>
    <row r="107" spans="1:12" x14ac:dyDescent="0.25">
      <c r="A107" s="211">
        <v>20</v>
      </c>
      <c r="B107" s="11" t="str">
        <f>VLOOKUP(A107,'Draft Control Sheet (for edits)'!A:F,2,0)</f>
        <v>AL</v>
      </c>
      <c r="C107" s="5" t="str">
        <f>VLOOKUP(A107,'Draft Control Sheet (for edits)'!A:F,3,FALSE)</f>
        <v>N/A</v>
      </c>
      <c r="D107" s="6" t="str">
        <f>VLOOKUP(A107,'Draft Control Sheet (for edits)'!A:F,4,FALSE)</f>
        <v>Bureau Only Procedure</v>
      </c>
      <c r="E107" s="216" t="str">
        <f>VLOOKUP(A107,'Draft Control Sheet (for edits)'!A:I,7,FALSE)</f>
        <v>Quarterly</v>
      </c>
      <c r="F107" s="217" t="str">
        <f>VLOOKUP(A107,'Draft Control Sheet (for edits)'!A:I,8,FALSE)</f>
        <v>Bureau Only</v>
      </c>
      <c r="G107" s="218">
        <f>VLOOKUP(A107,'Draft Control Sheet (for edits)'!A:I,9,FALSE)</f>
        <v>0</v>
      </c>
      <c r="H107" s="3" t="s">
        <v>154</v>
      </c>
      <c r="I107" s="3" t="str">
        <f>VLOOKUP(A107,'Draft Control Sheet (for edits)'!A:F,5,FALSE)</f>
        <v>Bureau Only Procedure</v>
      </c>
      <c r="J107" s="96" t="str">
        <f>VLOOKUP(A107,'Draft Control Sheet (for edits)'!A:F,6,FALSE)</f>
        <v>Bureau Only Procedure</v>
      </c>
      <c r="K107" s="240">
        <v>93</v>
      </c>
      <c r="L107" s="234"/>
    </row>
    <row r="108" spans="1:12" x14ac:dyDescent="0.25">
      <c r="A108" s="211">
        <v>21</v>
      </c>
      <c r="B108" s="11" t="str">
        <f>VLOOKUP(A108,'Draft Control Sheet (for edits)'!A:F,2,0)</f>
        <v>SD</v>
      </c>
      <c r="C108" s="5" t="str">
        <f>VLOOKUP(A108,'Draft Control Sheet (for edits)'!A:F,3,FALSE)</f>
        <v>N/A</v>
      </c>
      <c r="D108" s="6" t="str">
        <f>VLOOKUP(A108,'Draft Control Sheet (for edits)'!A:F,4,FALSE)</f>
        <v>Bureau Only Procedure</v>
      </c>
      <c r="E108" s="216" t="str">
        <f>VLOOKUP(A108,'Draft Control Sheet (for edits)'!A:I,7,FALSE)</f>
        <v>Quarterly</v>
      </c>
      <c r="F108" s="217" t="str">
        <f>VLOOKUP(A108,'Draft Control Sheet (for edits)'!A:I,8,FALSE)</f>
        <v>Bureau Only</v>
      </c>
      <c r="G108" s="218">
        <f>VLOOKUP(A108,'Draft Control Sheet (for edits)'!A:I,9,FALSE)</f>
        <v>0</v>
      </c>
      <c r="H108" s="3" t="s">
        <v>154</v>
      </c>
      <c r="I108" s="3" t="str">
        <f>VLOOKUP(A108,'Draft Control Sheet (for edits)'!A:F,5,FALSE)</f>
        <v>Bureau Only Procedure</v>
      </c>
      <c r="J108" s="96" t="str">
        <f>VLOOKUP(A108,'Draft Control Sheet (for edits)'!A:F,6,FALSE)</f>
        <v>Bureau Only Procedure</v>
      </c>
      <c r="K108" s="240">
        <v>94</v>
      </c>
      <c r="L108" s="234"/>
    </row>
    <row r="109" spans="1:12" hidden="1" x14ac:dyDescent="0.25">
      <c r="A109" s="283"/>
      <c r="B109" s="284"/>
      <c r="C109" s="282"/>
      <c r="D109" s="285"/>
      <c r="E109" s="286"/>
      <c r="F109" s="287"/>
      <c r="G109" s="288"/>
      <c r="H109" s="289"/>
      <c r="I109" s="289"/>
      <c r="J109" s="290"/>
      <c r="K109" s="234"/>
      <c r="L109" s="1"/>
    </row>
    <row r="110" spans="1:12" hidden="1" x14ac:dyDescent="0.25">
      <c r="A110" s="291"/>
      <c r="B110" s="292" t="s">
        <v>412</v>
      </c>
      <c r="C110" s="293"/>
      <c r="D110" s="294"/>
      <c r="E110" s="295"/>
      <c r="F110" s="296"/>
      <c r="G110" s="297"/>
      <c r="H110" s="298"/>
      <c r="I110" s="298"/>
      <c r="J110" s="299"/>
      <c r="K110" s="1"/>
      <c r="L110" s="1"/>
    </row>
    <row r="111" spans="1:12" ht="30" customHeight="1" x14ac:dyDescent="0.25">
      <c r="A111" s="211">
        <v>95</v>
      </c>
      <c r="B111" s="306" t="str">
        <f>VLOOKUP(A111,'Draft Control Sheet (for edits)'!A:F,2,0)</f>
        <v>Checklists—copies of (1) Review Procedures Checklist Part I, (2) Bureau Subsequent Review Checklist Part II, and (3) Bureau CFO Review Checklist Part III, all with signature/initials of appropriate staff</v>
      </c>
      <c r="C111" s="307"/>
      <c r="D111" s="308"/>
      <c r="E111" s="216" t="str">
        <f>VLOOKUP(A111,'Draft Control Sheet (for edits)'!A:I,7,FALSE)</f>
        <v>Reviewer</v>
      </c>
      <c r="F111" s="242" t="str">
        <f>VLOOKUP(A111,'Draft Control Sheet (for edits)'!A:I,8,FALSE)</f>
        <v>Q1,Q2,Q3,Q4</v>
      </c>
      <c r="G111" s="218"/>
      <c r="H111" s="199"/>
      <c r="I111" s="200"/>
      <c r="J111" s="202"/>
      <c r="K111" s="241">
        <v>95</v>
      </c>
      <c r="L111" s="234"/>
    </row>
    <row r="112" spans="1:12" ht="45" customHeight="1" x14ac:dyDescent="0.25">
      <c r="A112" s="211">
        <v>96</v>
      </c>
      <c r="B112" s="303" t="str">
        <f>VLOOKUP(A112,'Draft Control Sheet (for edits)'!A:F,2,0)</f>
        <v xml:space="preserve">Report books from Hyperion Financial Management system (HFM) saved to bureau folder:  
 - QX Financial Statements Book (QTRXFSBOOK) 
 - Budgetary to Proprietary Tie-Points Book </v>
      </c>
      <c r="C112" s="304"/>
      <c r="D112" s="305"/>
      <c r="E112" s="216" t="str">
        <f>VLOOKUP(A112,'Draft Control Sheet (for edits)'!A:I,7,FALSE)</f>
        <v>Reviewer</v>
      </c>
      <c r="F112" s="242" t="str">
        <f>VLOOKUP(A112,'Draft Control Sheet (for edits)'!A:I,8,FALSE)</f>
        <v>Q1,Q2,Q3,Q4</v>
      </c>
      <c r="G112" s="218"/>
      <c r="H112" s="199"/>
      <c r="I112" s="200"/>
      <c r="J112" s="202"/>
      <c r="K112" s="240">
        <v>96</v>
      </c>
      <c r="L112" s="234"/>
    </row>
    <row r="113" spans="1:12" ht="45" customHeight="1" x14ac:dyDescent="0.25">
      <c r="A113" s="211">
        <v>97</v>
      </c>
      <c r="B113" s="303" t="str">
        <f>VLOOKUP(A113,'Draft Control Sheet (for edits)'!A:F,2,0)</f>
        <v xml:space="preserve">Current Bureau On-Top AJEs and Review Comments template:  
 - Includes listing of applicable HFM journal entries (AJEs) and recommended dispositions at top
 - Includes applicable review comments and summarized bureau responses  </v>
      </c>
      <c r="C113" s="304"/>
      <c r="D113" s="305"/>
      <c r="E113" s="216" t="str">
        <f>VLOOKUP(A113,'Draft Control Sheet (for edits)'!A:I,7,FALSE)</f>
        <v>Reviewer</v>
      </c>
      <c r="F113" s="242" t="str">
        <f>VLOOKUP(A113,'Draft Control Sheet (for edits)'!A:I,8,FALSE)</f>
        <v>Q1,Q2,Q3,Q4</v>
      </c>
      <c r="G113" s="218"/>
      <c r="H113" s="199"/>
      <c r="I113" s="200"/>
      <c r="J113" s="202"/>
      <c r="K113" s="240">
        <v>97</v>
      </c>
      <c r="L113" s="234"/>
    </row>
    <row r="114" spans="1:12" ht="15" customHeight="1" x14ac:dyDescent="0.25">
      <c r="A114" s="211">
        <v>98</v>
      </c>
      <c r="B114" s="275" t="str">
        <f>VLOOKUP(A114,'Draft Control Sheet (for edits)'!A:F,2,0)</f>
        <v>Files referenced in OnTop AJE and Review Comments template have been saved to bureau folder</v>
      </c>
      <c r="C114" s="271"/>
      <c r="D114" s="272"/>
      <c r="E114" s="216" t="str">
        <f>VLOOKUP(A114,'Draft Control Sheet (for edits)'!A:I,7,FALSE)</f>
        <v>Reviewer</v>
      </c>
      <c r="F114" s="242" t="str">
        <f>VLOOKUP(A114,'Draft Control Sheet (for edits)'!A:I,8,FALSE)</f>
        <v>Q1,Q2,Q3,Q4</v>
      </c>
      <c r="G114" s="218"/>
      <c r="H114" s="199"/>
      <c r="I114" s="200"/>
      <c r="J114" s="202"/>
      <c r="K114" s="240">
        <v>98</v>
      </c>
      <c r="L114" s="234"/>
    </row>
    <row r="115" spans="1:12" ht="15" customHeight="1" x14ac:dyDescent="0.25">
      <c r="A115" s="211">
        <v>99</v>
      </c>
      <c r="B115" s="275" t="str">
        <f>VLOOKUP(A115,'Draft Control Sheet (for edits)'!A:F,2,0)</f>
        <v>All bureau HFM adjusting journal entries (AJEs) have been saved to the bureau folder</v>
      </c>
      <c r="C115" s="271"/>
      <c r="D115" s="272"/>
      <c r="E115" s="216" t="str">
        <f>VLOOKUP(A115,'Draft Control Sheet (for edits)'!A:I,7,FALSE)</f>
        <v>Reviewer</v>
      </c>
      <c r="F115" s="242" t="str">
        <f>VLOOKUP(A115,'Draft Control Sheet (for edits)'!A:I,8,FALSE)</f>
        <v>Q1,Q2,Q3,Q4</v>
      </c>
      <c r="G115" s="218"/>
      <c r="H115" s="199"/>
      <c r="I115" s="200"/>
      <c r="J115" s="202"/>
      <c r="K115" s="240">
        <v>99</v>
      </c>
      <c r="L115" s="234"/>
    </row>
    <row r="116" spans="1:12" ht="15" customHeight="1" x14ac:dyDescent="0.25">
      <c r="A116" s="211">
        <v>100</v>
      </c>
      <c r="B116" s="275" t="str">
        <f>VLOOKUP(A116,'Draft Control Sheet (for edits)'!A:F,2,0)</f>
        <v>GTAS vs HFM comparison with bureau explanations saved to bureau folder</v>
      </c>
      <c r="C116" s="271"/>
      <c r="D116" s="272"/>
      <c r="E116" s="216" t="str">
        <f>VLOOKUP(A116,'Draft Control Sheet (for edits)'!A:I,7,FALSE)</f>
        <v>Reviewer</v>
      </c>
      <c r="F116" s="242" t="str">
        <f>VLOOKUP(A116,'Draft Control Sheet (for edits)'!A:I,8,FALSE)</f>
        <v>Q1,Q2,Q3,Q4</v>
      </c>
      <c r="G116" s="218"/>
      <c r="H116" s="199"/>
      <c r="I116" s="200"/>
      <c r="J116" s="202"/>
      <c r="K116" s="240">
        <v>100</v>
      </c>
      <c r="L116" s="234"/>
    </row>
    <row r="117" spans="1:12" ht="15" customHeight="1" x14ac:dyDescent="0.25">
      <c r="A117" s="211">
        <v>101</v>
      </c>
      <c r="B117" s="275" t="str">
        <f>VLOOKUP(A117,'Draft Control Sheet (for edits)'!A:F,2,0)</f>
        <v>Quarterly questionnaire responses saved to bureau folder for (a) Significant Events/Transaction and (b) GAAP-compliance</v>
      </c>
      <c r="C117" s="271"/>
      <c r="D117" s="272"/>
      <c r="E117" s="216" t="str">
        <f>VLOOKUP(A117,'Draft Control Sheet (for edits)'!A:I,7,FALSE)</f>
        <v>Reviewer</v>
      </c>
      <c r="F117" s="242" t="str">
        <f>VLOOKUP(A117,'Draft Control Sheet (for edits)'!A:I,8,FALSE)</f>
        <v>Q1,Q2,Q3,Q4</v>
      </c>
      <c r="G117" s="218"/>
      <c r="H117" s="199"/>
      <c r="I117" s="200"/>
      <c r="J117" s="202"/>
      <c r="K117" s="240">
        <v>101</v>
      </c>
      <c r="L117" s="234"/>
    </row>
    <row r="118" spans="1:12" ht="15" customHeight="1" x14ac:dyDescent="0.25">
      <c r="A118" s="211">
        <v>102</v>
      </c>
      <c r="B118" s="275" t="str">
        <f>VLOOKUP(A118,'Draft Control Sheet (for edits)'!A:F,2,0)</f>
        <v>Key bureau correspondence saved to bureau folder</v>
      </c>
      <c r="C118" s="271"/>
      <c r="D118" s="272"/>
      <c r="E118" s="216" t="str">
        <f>VLOOKUP(A118,'Draft Control Sheet (for edits)'!A:I,7,FALSE)</f>
        <v>Reviewer</v>
      </c>
      <c r="F118" s="242" t="str">
        <f>VLOOKUP(A118,'Draft Control Sheet (for edits)'!A:I,8,FALSE)</f>
        <v>Q1,Q2,Q3,Q4</v>
      </c>
      <c r="G118" s="218"/>
      <c r="H118" s="199"/>
      <c r="I118" s="200"/>
      <c r="J118" s="202"/>
      <c r="K118" s="240">
        <v>102</v>
      </c>
      <c r="L118" s="234"/>
    </row>
    <row r="119" spans="1:12" ht="15" customHeight="1" x14ac:dyDescent="0.25">
      <c r="A119" s="211">
        <v>103</v>
      </c>
      <c r="B119" s="275" t="str">
        <f>VLOOKUP(A119,'Draft Control Sheet (for edits)'!A:F,2,0)</f>
        <v>Pertinent information saved to bureau folder (eg, recurring issues)</v>
      </c>
      <c r="C119" s="271"/>
      <c r="D119" s="272"/>
      <c r="E119" s="216" t="str">
        <f>VLOOKUP(A119,'Draft Control Sheet (for edits)'!A:I,7,FALSE)</f>
        <v>Reviewer</v>
      </c>
      <c r="F119" s="242" t="str">
        <f>VLOOKUP(A119,'Draft Control Sheet (for edits)'!A:I,8,FALSE)</f>
        <v>Q1,Q2,Q3,Q4</v>
      </c>
      <c r="G119" s="218"/>
      <c r="H119" s="199"/>
      <c r="I119" s="200"/>
      <c r="J119" s="202"/>
      <c r="K119" s="240">
        <v>103</v>
      </c>
      <c r="L119" s="234"/>
    </row>
    <row r="120" spans="1:12" ht="15.75" customHeight="1" thickBot="1" x14ac:dyDescent="0.3">
      <c r="A120" s="212">
        <v>104</v>
      </c>
      <c r="B120" s="276" t="str">
        <f>VLOOKUP(A120,'Draft Control Sheet (for edits)'!A:F,2,0)</f>
        <v>All other review comments</v>
      </c>
      <c r="C120" s="273"/>
      <c r="D120" s="274"/>
      <c r="E120" s="219" t="str">
        <f>VLOOKUP(A120,'Draft Control Sheet (for edits)'!A:I,7,FALSE)</f>
        <v>Reviewer</v>
      </c>
      <c r="F120" s="244" t="str">
        <f>VLOOKUP(A120,'Draft Control Sheet (for edits)'!A:I,8,FALSE)</f>
        <v>Q1,Q2,Q3,Q4</v>
      </c>
      <c r="G120" s="220"/>
      <c r="H120" s="203"/>
      <c r="I120" s="204"/>
      <c r="J120" s="205"/>
      <c r="K120" s="240">
        <v>104</v>
      </c>
      <c r="L120" s="234"/>
    </row>
    <row r="121" spans="1:12" ht="25.5" customHeight="1" thickBot="1" x14ac:dyDescent="0.3">
      <c r="B121" s="17"/>
      <c r="C121" s="17"/>
      <c r="D121" s="17"/>
      <c r="E121" s="34"/>
      <c r="F121" s="34"/>
      <c r="G121" s="34"/>
      <c r="H121" s="18"/>
      <c r="I121" s="18"/>
      <c r="J121" s="18"/>
    </row>
    <row r="122" spans="1:12" ht="14.65" customHeight="1" x14ac:dyDescent="0.25">
      <c r="B122" s="266" t="s">
        <v>110</v>
      </c>
      <c r="C122" s="267"/>
      <c r="D122" s="465"/>
      <c r="E122" s="50"/>
      <c r="F122" s="50"/>
      <c r="G122" s="50"/>
      <c r="H122" s="51"/>
      <c r="I122" s="52"/>
      <c r="J122" s="52"/>
    </row>
    <row r="123" spans="1:12" ht="15" customHeight="1" thickBot="1" x14ac:dyDescent="0.3">
      <c r="B123" s="268" t="s">
        <v>111</v>
      </c>
      <c r="C123" s="269"/>
      <c r="D123" s="466"/>
      <c r="E123" s="50"/>
      <c r="F123" s="50"/>
      <c r="G123" s="50"/>
      <c r="H123" s="51"/>
      <c r="I123" s="52"/>
      <c r="J123" s="52"/>
    </row>
  </sheetData>
  <autoFilter ref="A15:K120" xr:uid="{ECCC9E18-5050-47B2-A135-5D6BC3558B68}">
    <filterColumn colId="5">
      <customFilters>
        <customFilter operator="notEqual" val=" "/>
      </customFilters>
    </filterColumn>
    <sortState xmlns:xlrd2="http://schemas.microsoft.com/office/spreadsheetml/2017/richdata2" ref="A16:K108">
      <sortCondition ref="K15"/>
    </sortState>
  </autoFilter>
  <mergeCells count="6">
    <mergeCell ref="B113:D113"/>
    <mergeCell ref="B111:D111"/>
    <mergeCell ref="B112:D112"/>
    <mergeCell ref="E11:J11"/>
    <mergeCell ref="E12:J12"/>
    <mergeCell ref="E13:J13"/>
  </mergeCells>
  <conditionalFormatting sqref="H9">
    <cfRule type="containsText" dxfId="14" priority="6" operator="containsText" text="Reviewed; no exceptions noted">
      <formula>NOT(ISERROR(SEARCH("Reviewed; no exceptions noted",H9)))</formula>
    </cfRule>
    <cfRule type="containsText" dxfId="13" priority="7" operator="containsText" text="Reviewed; exceptions noted are above threshold; see comment to the right">
      <formula>NOT(ISERROR(SEARCH("Reviewed; exceptions noted are above threshold; see comment to the right",H9)))</formula>
    </cfRule>
    <cfRule type="containsText" dxfId="12" priority="8" operator="containsText" text="N/A due to fund being non-appropriated">
      <formula>NOT(ISERROR(SEARCH("N/A due to fund being non-appropriated",H9)))</formula>
    </cfRule>
    <cfRule type="containsText" dxfId="11" priority="9" operator="containsText" text="N/A">
      <formula>NOT(ISERROR(SEARCH("N/A",H9)))</formula>
    </cfRule>
    <cfRule type="containsText" dxfId="10" priority="10" operator="containsText" text="Reviewed; exceptions noted are below threshold">
      <formula>NOT(ISERROR(SEARCH("Reviewed; exceptions noted are below threshold",H9)))</formula>
    </cfRule>
  </conditionalFormatting>
  <conditionalFormatting sqref="H17:H110">
    <cfRule type="containsText" dxfId="9" priority="1" operator="containsText" text="Reviewed; no exceptions noted">
      <formula>NOT(ISERROR(SEARCH("Reviewed; no exceptions noted",H17)))</formula>
    </cfRule>
    <cfRule type="containsText" dxfId="8" priority="2" operator="containsText" text="Reviewed; exceptions noted are above threshold; see comment to the right">
      <formula>NOT(ISERROR(SEARCH("Reviewed; exceptions noted are above threshold; see comment to the right",H17)))</formula>
    </cfRule>
    <cfRule type="containsText" dxfId="7" priority="3" operator="containsText" text="N/A due to fund being non-appropriated">
      <formula>NOT(ISERROR(SEARCH("N/A due to fund being non-appropriated",H17)))</formula>
    </cfRule>
    <cfRule type="containsText" dxfId="6" priority="4" operator="containsText" text="N/A">
      <formula>NOT(ISERROR(SEARCH("N/A",H17)))</formula>
    </cfRule>
    <cfRule type="containsText" dxfId="5" priority="5" operator="containsText" text="Reviewed; exceptions noted are below threshold">
      <formula>NOT(ISERROR(SEARCH("Reviewed; exceptions noted are below threshold",H17)))</formula>
    </cfRule>
  </conditionalFormatting>
  <dataValidations disablePrompts="1" count="2">
    <dataValidation type="list" allowBlank="1" showInputMessage="1" showErrorMessage="1" sqref="D4" xr:uid="{38E8D9E8-69E2-4363-BA10-23B6B64D5C92}">
      <formula1>"BEA, BIS, Census, DM G&amp;B, DM HCHB, DM NEF, DM OIG, DM S&amp;E, DM WCF, EDA, ITA, NIST, NOAA, NTIA, NTIS, MBDA, USPTO  "</formula1>
    </dataValidation>
    <dataValidation type="list" allowBlank="1" showInputMessage="1" showErrorMessage="1" sqref="H9 E11 H16:H110" xr:uid="{151A794E-311D-41B2-850E-5C33D6597715}">
      <formula1>"Reviewed; no exceptions noted, Reviewed; exceptions noted are below threshold, Reviewed; exceptions noted are above threshold; see comment to the right, N/A, N/A due to the fund being non-appropriated "</formula1>
    </dataValidation>
  </dataValidations>
  <printOptions horizontalCentered="1"/>
  <pageMargins left="0" right="0" top="0.75" bottom="0.75" header="0.3" footer="0.3"/>
  <pageSetup paperSize="5" scale="69" fitToHeight="0" orientation="landscape" horizontalDpi="1200" verticalDpi="1200" r:id="rId1"/>
  <headerFooter>
    <oddHeader>&amp;L&amp;F&amp;R&amp;A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31F3F-BA8C-4769-BEA7-F0F1645003A1}">
  <sheetPr>
    <tabColor rgb="FFFFFF00"/>
    <pageSetUpPr fitToPage="1"/>
  </sheetPr>
  <dimension ref="A1:I140"/>
  <sheetViews>
    <sheetView showGridLines="0" zoomScale="80" zoomScaleNormal="80" workbookViewId="0">
      <pane xSplit="3" ySplit="9" topLeftCell="D71" activePane="bottomRight" state="frozen"/>
      <selection pane="topRight" activeCell="D1" sqref="D1"/>
      <selection pane="bottomLeft" activeCell="A12" sqref="A12"/>
      <selection pane="bottomRight" activeCell="D81" sqref="D81"/>
    </sheetView>
  </sheetViews>
  <sheetFormatPr defaultColWidth="9.28515625" defaultRowHeight="15" outlineLevelRow="1" x14ac:dyDescent="0.25"/>
  <cols>
    <col min="1" max="1" width="8.7109375" style="186" customWidth="1"/>
    <col min="2" max="3" width="18.7109375" style="186" customWidth="1"/>
    <col min="4" max="4" width="83.7109375" style="1" customWidth="1"/>
    <col min="5" max="5" width="29.28515625" style="1" customWidth="1"/>
    <col min="6" max="6" width="28.42578125" style="1" customWidth="1"/>
    <col min="7" max="7" width="11.28515625" style="186" customWidth="1"/>
    <col min="8" max="8" width="13.140625" style="186" customWidth="1"/>
    <col min="9" max="9" width="11.5703125" style="186" customWidth="1"/>
    <col min="10" max="16384" width="9.28515625" style="1"/>
  </cols>
  <sheetData>
    <row r="1" spans="1:9" ht="13.9" x14ac:dyDescent="0.25">
      <c r="B1" s="338" t="s">
        <v>120</v>
      </c>
      <c r="C1" s="339"/>
      <c r="D1" s="339"/>
      <c r="E1" s="339"/>
      <c r="F1" s="340"/>
    </row>
    <row r="2" spans="1:9" ht="14.45" thickBot="1" x14ac:dyDescent="0.3">
      <c r="B2" s="341" t="s">
        <v>122</v>
      </c>
      <c r="C2" s="342"/>
      <c r="D2" s="342"/>
      <c r="E2" s="342"/>
      <c r="F2" s="343"/>
    </row>
    <row r="3" spans="1:9" ht="14.45" thickBot="1" x14ac:dyDescent="0.3">
      <c r="A3" s="224"/>
      <c r="B3" s="356" t="s">
        <v>172</v>
      </c>
      <c r="C3" s="357"/>
      <c r="D3" s="357"/>
      <c r="E3" s="357"/>
      <c r="F3" s="358"/>
    </row>
    <row r="4" spans="1:9" ht="14.45" outlineLevel="1" thickBot="1" x14ac:dyDescent="0.3">
      <c r="B4" s="228"/>
      <c r="C4" s="228"/>
      <c r="D4" s="30"/>
      <c r="E4" s="30"/>
      <c r="F4" s="30"/>
    </row>
    <row r="5" spans="1:9" ht="14.65" customHeight="1" outlineLevel="1" x14ac:dyDescent="0.25">
      <c r="B5" s="350" t="s">
        <v>221</v>
      </c>
      <c r="C5" s="351"/>
      <c r="D5" s="351"/>
      <c r="E5" s="351"/>
      <c r="F5" s="352"/>
      <c r="G5" s="221"/>
    </row>
    <row r="6" spans="1:9" ht="13.9" outlineLevel="1" x14ac:dyDescent="0.25">
      <c r="B6" s="320" t="s">
        <v>182</v>
      </c>
      <c r="C6" s="321"/>
      <c r="D6" s="321"/>
      <c r="E6" s="321"/>
      <c r="F6" s="322"/>
      <c r="G6" s="222"/>
    </row>
    <row r="7" spans="1:9" ht="15" customHeight="1" outlineLevel="1" thickBot="1" x14ac:dyDescent="0.3">
      <c r="B7" s="353" t="s">
        <v>112</v>
      </c>
      <c r="C7" s="354"/>
      <c r="D7" s="354"/>
      <c r="E7" s="354"/>
      <c r="F7" s="355"/>
      <c r="G7" s="223"/>
    </row>
    <row r="8" spans="1:9" ht="14.45" thickBot="1" x14ac:dyDescent="0.3">
      <c r="A8" s="229"/>
    </row>
    <row r="9" spans="1:9" ht="29.1" customHeight="1" thickBot="1" x14ac:dyDescent="0.3">
      <c r="A9" s="230" t="s">
        <v>235</v>
      </c>
      <c r="B9" s="231" t="s">
        <v>9</v>
      </c>
      <c r="C9" s="231" t="s">
        <v>152</v>
      </c>
      <c r="D9" s="54" t="s">
        <v>10</v>
      </c>
      <c r="E9" s="55" t="s">
        <v>231</v>
      </c>
      <c r="F9" s="301" t="s">
        <v>234</v>
      </c>
      <c r="G9" s="302" t="s">
        <v>227</v>
      </c>
      <c r="H9" s="302" t="s">
        <v>237</v>
      </c>
      <c r="I9" s="302" t="s">
        <v>240</v>
      </c>
    </row>
    <row r="10" spans="1:9" ht="41.45" x14ac:dyDescent="0.25">
      <c r="A10" s="232">
        <v>1</v>
      </c>
      <c r="B10" s="206" t="s">
        <v>153</v>
      </c>
      <c r="C10" s="206" t="s">
        <v>11</v>
      </c>
      <c r="D10" s="37" t="s">
        <v>12</v>
      </c>
      <c r="E10" s="37" t="s">
        <v>13</v>
      </c>
      <c r="F10" s="37" t="s">
        <v>113</v>
      </c>
      <c r="G10" s="225" t="s">
        <v>11</v>
      </c>
      <c r="H10" s="226" t="s">
        <v>244</v>
      </c>
      <c r="I10" s="227">
        <v>0</v>
      </c>
    </row>
    <row r="11" spans="1:9" ht="82.9" x14ac:dyDescent="0.25">
      <c r="A11" s="233">
        <v>2</v>
      </c>
      <c r="B11" s="233" t="s">
        <v>14</v>
      </c>
      <c r="C11" s="226" t="s">
        <v>360</v>
      </c>
      <c r="D11" s="2" t="s">
        <v>191</v>
      </c>
      <c r="E11" s="2"/>
      <c r="F11" s="2"/>
      <c r="G11" s="225" t="s">
        <v>404</v>
      </c>
      <c r="H11" s="226" t="s">
        <v>244</v>
      </c>
      <c r="I11" s="227">
        <v>0</v>
      </c>
    </row>
    <row r="12" spans="1:9" ht="41.45" x14ac:dyDescent="0.25">
      <c r="A12" s="233">
        <v>3</v>
      </c>
      <c r="B12" s="233" t="s">
        <v>15</v>
      </c>
      <c r="C12" s="226" t="s">
        <v>226</v>
      </c>
      <c r="D12" s="2" t="s">
        <v>317</v>
      </c>
      <c r="E12" s="2"/>
      <c r="F12" s="2"/>
      <c r="G12" s="225" t="s">
        <v>404</v>
      </c>
      <c r="H12" s="226" t="s">
        <v>245</v>
      </c>
      <c r="I12" s="227">
        <v>0</v>
      </c>
    </row>
    <row r="13" spans="1:9" ht="41.45" x14ac:dyDescent="0.25">
      <c r="A13" s="233">
        <v>4</v>
      </c>
      <c r="B13" s="233" t="s">
        <v>16</v>
      </c>
      <c r="C13" s="226" t="s">
        <v>224</v>
      </c>
      <c r="D13" s="2" t="s">
        <v>318</v>
      </c>
      <c r="E13" s="2"/>
      <c r="F13" s="2"/>
      <c r="G13" s="225" t="s">
        <v>404</v>
      </c>
      <c r="H13" s="226" t="s">
        <v>246</v>
      </c>
      <c r="I13" s="227" t="s">
        <v>243</v>
      </c>
    </row>
    <row r="14" spans="1:9" ht="90" x14ac:dyDescent="0.25">
      <c r="A14" s="233">
        <v>5</v>
      </c>
      <c r="B14" s="233">
        <v>132</v>
      </c>
      <c r="C14" s="226" t="s">
        <v>225</v>
      </c>
      <c r="D14" s="2" t="s">
        <v>123</v>
      </c>
      <c r="E14" s="2"/>
      <c r="F14" s="2"/>
      <c r="G14" s="225" t="s">
        <v>404</v>
      </c>
      <c r="H14" s="226" t="s">
        <v>244</v>
      </c>
      <c r="I14" s="227">
        <v>0</v>
      </c>
    </row>
    <row r="15" spans="1:9" ht="27.6" x14ac:dyDescent="0.25">
      <c r="A15" s="233">
        <v>6</v>
      </c>
      <c r="B15" s="233" t="s">
        <v>17</v>
      </c>
      <c r="C15" s="226" t="s">
        <v>154</v>
      </c>
      <c r="D15" s="2" t="s">
        <v>124</v>
      </c>
      <c r="E15" s="2" t="s">
        <v>188</v>
      </c>
      <c r="F15" s="2" t="s">
        <v>154</v>
      </c>
      <c r="G15" s="225" t="s">
        <v>404</v>
      </c>
      <c r="H15" s="226" t="s">
        <v>238</v>
      </c>
      <c r="I15" s="227">
        <v>0</v>
      </c>
    </row>
    <row r="16" spans="1:9" ht="27.6" x14ac:dyDescent="0.25">
      <c r="A16" s="233">
        <v>7</v>
      </c>
      <c r="B16" s="233" t="s">
        <v>179</v>
      </c>
      <c r="C16" s="226" t="s">
        <v>361</v>
      </c>
      <c r="D16" s="2" t="s">
        <v>180</v>
      </c>
      <c r="E16" s="2"/>
      <c r="F16" s="2"/>
      <c r="G16" s="225" t="s">
        <v>404</v>
      </c>
      <c r="H16" s="226" t="s">
        <v>244</v>
      </c>
      <c r="I16" s="227">
        <v>0</v>
      </c>
    </row>
    <row r="17" spans="1:9" ht="55.15" x14ac:dyDescent="0.25">
      <c r="A17" s="233">
        <v>8</v>
      </c>
      <c r="B17" s="233" t="s">
        <v>18</v>
      </c>
      <c r="C17" s="226" t="s">
        <v>157</v>
      </c>
      <c r="D17" s="2" t="s">
        <v>187</v>
      </c>
      <c r="E17" s="2" t="s">
        <v>186</v>
      </c>
      <c r="F17" s="2" t="s">
        <v>154</v>
      </c>
      <c r="G17" s="225" t="s">
        <v>404</v>
      </c>
      <c r="H17" s="226" t="s">
        <v>238</v>
      </c>
      <c r="I17" s="227">
        <v>0</v>
      </c>
    </row>
    <row r="18" spans="1:9" ht="124.15" x14ac:dyDescent="0.25">
      <c r="A18" s="233">
        <v>9</v>
      </c>
      <c r="B18" s="233" t="s">
        <v>19</v>
      </c>
      <c r="C18" s="226" t="s">
        <v>362</v>
      </c>
      <c r="D18" s="2" t="s">
        <v>125</v>
      </c>
      <c r="E18" s="2"/>
      <c r="F18" s="2"/>
      <c r="G18" s="225" t="s">
        <v>404</v>
      </c>
      <c r="H18" s="226" t="s">
        <v>244</v>
      </c>
      <c r="I18" s="227">
        <v>0</v>
      </c>
    </row>
    <row r="19" spans="1:9" ht="75" x14ac:dyDescent="0.25">
      <c r="A19" s="233">
        <v>10</v>
      </c>
      <c r="B19" s="233">
        <v>133</v>
      </c>
      <c r="C19" s="226" t="s">
        <v>363</v>
      </c>
      <c r="D19" s="2" t="s">
        <v>319</v>
      </c>
      <c r="E19" s="2"/>
      <c r="F19" s="2"/>
      <c r="G19" s="225" t="s">
        <v>404</v>
      </c>
      <c r="H19" s="226" t="s">
        <v>246</v>
      </c>
      <c r="I19" s="227" t="s">
        <v>243</v>
      </c>
    </row>
    <row r="20" spans="1:9" ht="74.650000000000006" customHeight="1" x14ac:dyDescent="0.25">
      <c r="A20" s="233">
        <v>11</v>
      </c>
      <c r="B20" s="233" t="s">
        <v>20</v>
      </c>
      <c r="C20" s="226" t="s">
        <v>154</v>
      </c>
      <c r="D20" s="2" t="s">
        <v>158</v>
      </c>
      <c r="E20" s="2"/>
      <c r="F20" s="2"/>
      <c r="G20" s="225" t="s">
        <v>404</v>
      </c>
      <c r="H20" s="226" t="s">
        <v>244</v>
      </c>
      <c r="I20" s="227">
        <v>0</v>
      </c>
    </row>
    <row r="21" spans="1:9" ht="27.6" x14ac:dyDescent="0.25">
      <c r="A21" s="233">
        <v>12</v>
      </c>
      <c r="B21" s="233" t="s">
        <v>21</v>
      </c>
      <c r="C21" s="226" t="s">
        <v>154</v>
      </c>
      <c r="D21" s="2" t="s">
        <v>126</v>
      </c>
      <c r="E21" s="2" t="s">
        <v>155</v>
      </c>
      <c r="F21" s="2"/>
      <c r="G21" s="225" t="s">
        <v>404</v>
      </c>
      <c r="H21" s="226" t="s">
        <v>238</v>
      </c>
      <c r="I21" s="227">
        <v>0</v>
      </c>
    </row>
    <row r="22" spans="1:9" ht="41.45" x14ac:dyDescent="0.25">
      <c r="A22" s="233">
        <v>13</v>
      </c>
      <c r="B22" s="233" t="s">
        <v>22</v>
      </c>
      <c r="C22" s="226" t="s">
        <v>154</v>
      </c>
      <c r="D22" s="2" t="s">
        <v>210</v>
      </c>
      <c r="E22" s="2" t="s">
        <v>156</v>
      </c>
      <c r="F22" s="2"/>
      <c r="G22" s="225" t="s">
        <v>404</v>
      </c>
      <c r="H22" s="226" t="s">
        <v>238</v>
      </c>
      <c r="I22" s="227">
        <v>0</v>
      </c>
    </row>
    <row r="23" spans="1:9" ht="27.6" customHeight="1" x14ac:dyDescent="0.25">
      <c r="A23" s="233">
        <v>14</v>
      </c>
      <c r="B23" s="233" t="s">
        <v>23</v>
      </c>
      <c r="C23" s="226" t="s">
        <v>159</v>
      </c>
      <c r="D23" s="2" t="s">
        <v>320</v>
      </c>
      <c r="E23" s="2"/>
      <c r="F23" s="2"/>
      <c r="G23" s="225" t="s">
        <v>404</v>
      </c>
      <c r="H23" s="226" t="s">
        <v>246</v>
      </c>
      <c r="I23" s="227">
        <v>0</v>
      </c>
    </row>
    <row r="24" spans="1:9" ht="87.6" customHeight="1" x14ac:dyDescent="0.25">
      <c r="A24" s="233">
        <v>15</v>
      </c>
      <c r="B24" s="233" t="s">
        <v>24</v>
      </c>
      <c r="C24" s="226" t="s">
        <v>154</v>
      </c>
      <c r="D24" s="2" t="s">
        <v>173</v>
      </c>
      <c r="E24" s="2"/>
      <c r="F24" s="2"/>
      <c r="G24" s="225" t="s">
        <v>404</v>
      </c>
      <c r="H24" s="226" t="s">
        <v>244</v>
      </c>
      <c r="I24" s="227">
        <v>0</v>
      </c>
    </row>
    <row r="25" spans="1:9" ht="180" customHeight="1" x14ac:dyDescent="0.25">
      <c r="A25" s="233">
        <v>16</v>
      </c>
      <c r="B25" s="233" t="s">
        <v>25</v>
      </c>
      <c r="C25" s="226" t="s">
        <v>174</v>
      </c>
      <c r="D25" s="6" t="s">
        <v>321</v>
      </c>
      <c r="E25" s="2"/>
      <c r="F25" s="2"/>
      <c r="G25" s="225" t="s">
        <v>404</v>
      </c>
      <c r="H25" s="226" t="s">
        <v>245</v>
      </c>
      <c r="I25" s="227">
        <v>0</v>
      </c>
    </row>
    <row r="26" spans="1:9" ht="13.9" x14ac:dyDescent="0.25">
      <c r="A26" s="233">
        <v>17</v>
      </c>
      <c r="B26" s="233" t="s">
        <v>26</v>
      </c>
      <c r="C26" s="226" t="s">
        <v>154</v>
      </c>
      <c r="D26" s="9" t="s">
        <v>127</v>
      </c>
      <c r="E26" s="9" t="s">
        <v>127</v>
      </c>
      <c r="F26" s="2" t="s">
        <v>127</v>
      </c>
      <c r="G26" s="225" t="s">
        <v>404</v>
      </c>
      <c r="H26" s="226" t="s">
        <v>239</v>
      </c>
      <c r="I26" s="227">
        <v>0</v>
      </c>
    </row>
    <row r="27" spans="1:9" ht="13.9" x14ac:dyDescent="0.25">
      <c r="A27" s="233">
        <v>18</v>
      </c>
      <c r="B27" s="233" t="s">
        <v>27</v>
      </c>
      <c r="C27" s="226" t="s">
        <v>154</v>
      </c>
      <c r="D27" s="9" t="s">
        <v>127</v>
      </c>
      <c r="E27" s="9" t="s">
        <v>127</v>
      </c>
      <c r="F27" s="2" t="s">
        <v>127</v>
      </c>
      <c r="G27" s="225" t="s">
        <v>404</v>
      </c>
      <c r="H27" s="226" t="s">
        <v>239</v>
      </c>
      <c r="I27" s="227">
        <v>0</v>
      </c>
    </row>
    <row r="28" spans="1:9" ht="13.9" x14ac:dyDescent="0.25">
      <c r="A28" s="233">
        <v>19</v>
      </c>
      <c r="B28" s="233" t="s">
        <v>28</v>
      </c>
      <c r="C28" s="226" t="s">
        <v>154</v>
      </c>
      <c r="D28" s="9" t="s">
        <v>127</v>
      </c>
      <c r="E28" s="9" t="s">
        <v>127</v>
      </c>
      <c r="F28" s="2" t="s">
        <v>127</v>
      </c>
      <c r="G28" s="225" t="s">
        <v>404</v>
      </c>
      <c r="H28" s="226" t="s">
        <v>239</v>
      </c>
      <c r="I28" s="227">
        <v>0</v>
      </c>
    </row>
    <row r="29" spans="1:9" ht="13.9" x14ac:dyDescent="0.25">
      <c r="A29" s="233">
        <v>20</v>
      </c>
      <c r="B29" s="233" t="s">
        <v>29</v>
      </c>
      <c r="C29" s="226" t="s">
        <v>154</v>
      </c>
      <c r="D29" s="9" t="s">
        <v>127</v>
      </c>
      <c r="E29" s="9" t="s">
        <v>127</v>
      </c>
      <c r="F29" s="2" t="s">
        <v>127</v>
      </c>
      <c r="G29" s="225" t="s">
        <v>404</v>
      </c>
      <c r="H29" s="226" t="s">
        <v>239</v>
      </c>
      <c r="I29" s="227">
        <v>0</v>
      </c>
    </row>
    <row r="30" spans="1:9" ht="13.9" x14ac:dyDescent="0.25">
      <c r="A30" s="233">
        <v>21</v>
      </c>
      <c r="B30" s="233" t="s">
        <v>30</v>
      </c>
      <c r="C30" s="226" t="s">
        <v>154</v>
      </c>
      <c r="D30" s="9" t="s">
        <v>127</v>
      </c>
      <c r="E30" s="9" t="s">
        <v>127</v>
      </c>
      <c r="F30" s="2" t="s">
        <v>127</v>
      </c>
      <c r="G30" s="225" t="s">
        <v>404</v>
      </c>
      <c r="H30" s="226" t="s">
        <v>239</v>
      </c>
      <c r="I30" s="227">
        <v>0</v>
      </c>
    </row>
    <row r="31" spans="1:9" ht="27.6" x14ac:dyDescent="0.25">
      <c r="A31" s="233">
        <v>22</v>
      </c>
      <c r="B31" s="233" t="s">
        <v>31</v>
      </c>
      <c r="C31" s="226" t="s">
        <v>364</v>
      </c>
      <c r="D31" s="6" t="s">
        <v>128</v>
      </c>
      <c r="E31" s="2"/>
      <c r="F31" s="2"/>
      <c r="G31" s="225" t="s">
        <v>404</v>
      </c>
      <c r="H31" s="226" t="s">
        <v>244</v>
      </c>
      <c r="I31" s="227">
        <v>0</v>
      </c>
    </row>
    <row r="32" spans="1:9" ht="27.6" x14ac:dyDescent="0.25">
      <c r="A32" s="233">
        <v>23</v>
      </c>
      <c r="B32" s="233" t="s">
        <v>32</v>
      </c>
      <c r="C32" s="226" t="s">
        <v>364</v>
      </c>
      <c r="D32" s="6" t="s">
        <v>211</v>
      </c>
      <c r="E32" s="2"/>
      <c r="F32" s="2"/>
      <c r="G32" s="225" t="s">
        <v>404</v>
      </c>
      <c r="H32" s="226" t="s">
        <v>244</v>
      </c>
      <c r="I32" s="227">
        <v>0</v>
      </c>
    </row>
    <row r="33" spans="1:9" ht="75" x14ac:dyDescent="0.25">
      <c r="A33" s="233">
        <v>24</v>
      </c>
      <c r="B33" s="233" t="s">
        <v>33</v>
      </c>
      <c r="C33" s="226" t="s">
        <v>365</v>
      </c>
      <c r="D33" s="6" t="s">
        <v>212</v>
      </c>
      <c r="E33" s="2"/>
      <c r="F33" s="2"/>
      <c r="G33" s="225" t="s">
        <v>404</v>
      </c>
      <c r="H33" s="226" t="s">
        <v>244</v>
      </c>
      <c r="I33" s="227">
        <v>0</v>
      </c>
    </row>
    <row r="34" spans="1:9" ht="27.6" x14ac:dyDescent="0.25">
      <c r="A34" s="233">
        <v>25</v>
      </c>
      <c r="B34" s="233" t="s">
        <v>34</v>
      </c>
      <c r="C34" s="226" t="s">
        <v>366</v>
      </c>
      <c r="D34" s="6" t="s">
        <v>129</v>
      </c>
      <c r="E34" s="2"/>
      <c r="F34" s="2"/>
      <c r="G34" s="225" t="s">
        <v>404</v>
      </c>
      <c r="H34" s="226" t="s">
        <v>244</v>
      </c>
      <c r="I34" s="227">
        <v>0</v>
      </c>
    </row>
    <row r="35" spans="1:9" ht="27.6" x14ac:dyDescent="0.25">
      <c r="A35" s="233">
        <v>26</v>
      </c>
      <c r="B35" s="233" t="s">
        <v>35</v>
      </c>
      <c r="C35" s="226" t="s">
        <v>366</v>
      </c>
      <c r="D35" s="6" t="s">
        <v>130</v>
      </c>
      <c r="E35" s="2"/>
      <c r="F35" s="2"/>
      <c r="G35" s="225" t="s">
        <v>404</v>
      </c>
      <c r="H35" s="226" t="s">
        <v>244</v>
      </c>
      <c r="I35" s="227">
        <v>0</v>
      </c>
    </row>
    <row r="36" spans="1:9" ht="27.6" x14ac:dyDescent="0.25">
      <c r="A36" s="233">
        <v>27</v>
      </c>
      <c r="B36" s="233" t="s">
        <v>36</v>
      </c>
      <c r="C36" s="226" t="s">
        <v>367</v>
      </c>
      <c r="D36" s="6" t="s">
        <v>12</v>
      </c>
      <c r="E36" s="2"/>
      <c r="F36" s="2"/>
      <c r="G36" s="225" t="s">
        <v>404</v>
      </c>
      <c r="H36" s="226" t="s">
        <v>244</v>
      </c>
      <c r="I36" s="227">
        <v>0</v>
      </c>
    </row>
    <row r="37" spans="1:9" ht="55.15" x14ac:dyDescent="0.25">
      <c r="A37" s="233">
        <v>28</v>
      </c>
      <c r="B37" s="233" t="s">
        <v>37</v>
      </c>
      <c r="C37" s="226" t="s">
        <v>367</v>
      </c>
      <c r="D37" s="6" t="s">
        <v>213</v>
      </c>
      <c r="E37" s="2"/>
      <c r="F37" s="2"/>
      <c r="G37" s="225" t="s">
        <v>404</v>
      </c>
      <c r="H37" s="226" t="s">
        <v>244</v>
      </c>
      <c r="I37" s="227">
        <v>0</v>
      </c>
    </row>
    <row r="38" spans="1:9" ht="27.6" x14ac:dyDescent="0.25">
      <c r="A38" s="233">
        <v>29</v>
      </c>
      <c r="B38" s="233" t="s">
        <v>38</v>
      </c>
      <c r="C38" s="226" t="s">
        <v>367</v>
      </c>
      <c r="D38" s="6" t="s">
        <v>131</v>
      </c>
      <c r="E38" s="2"/>
      <c r="F38" s="2"/>
      <c r="G38" s="225" t="s">
        <v>404</v>
      </c>
      <c r="H38" s="226" t="s">
        <v>244</v>
      </c>
      <c r="I38" s="227">
        <v>0</v>
      </c>
    </row>
    <row r="39" spans="1:9" ht="88.5" customHeight="1" x14ac:dyDescent="0.25">
      <c r="A39" s="233">
        <v>30</v>
      </c>
      <c r="B39" s="233" t="s">
        <v>39</v>
      </c>
      <c r="C39" s="226" t="s">
        <v>367</v>
      </c>
      <c r="D39" s="6" t="s">
        <v>214</v>
      </c>
      <c r="E39" s="2"/>
      <c r="F39" s="2"/>
      <c r="G39" s="225" t="s">
        <v>404</v>
      </c>
      <c r="H39" s="226" t="s">
        <v>244</v>
      </c>
      <c r="I39" s="227">
        <v>0</v>
      </c>
    </row>
    <row r="40" spans="1:9" ht="27.6" x14ac:dyDescent="0.25">
      <c r="A40" s="233">
        <v>31</v>
      </c>
      <c r="B40" s="233" t="s">
        <v>40</v>
      </c>
      <c r="C40" s="226" t="s">
        <v>367</v>
      </c>
      <c r="D40" s="6" t="s">
        <v>132</v>
      </c>
      <c r="E40" s="2"/>
      <c r="F40" s="2"/>
      <c r="G40" s="225" t="s">
        <v>404</v>
      </c>
      <c r="H40" s="226" t="s">
        <v>244</v>
      </c>
      <c r="I40" s="227">
        <v>0</v>
      </c>
    </row>
    <row r="41" spans="1:9" ht="27.6" x14ac:dyDescent="0.25">
      <c r="A41" s="233">
        <v>32</v>
      </c>
      <c r="B41" s="233" t="s">
        <v>41</v>
      </c>
      <c r="C41" s="226" t="s">
        <v>367</v>
      </c>
      <c r="D41" s="6" t="s">
        <v>215</v>
      </c>
      <c r="E41" s="2"/>
      <c r="F41" s="2"/>
      <c r="G41" s="225" t="s">
        <v>404</v>
      </c>
      <c r="H41" s="226" t="s">
        <v>244</v>
      </c>
      <c r="I41" s="227">
        <v>0</v>
      </c>
    </row>
    <row r="42" spans="1:9" ht="60" x14ac:dyDescent="0.25">
      <c r="A42" s="233">
        <v>33</v>
      </c>
      <c r="B42" s="233" t="s">
        <v>42</v>
      </c>
      <c r="C42" s="226" t="s">
        <v>367</v>
      </c>
      <c r="D42" s="6" t="s">
        <v>216</v>
      </c>
      <c r="E42" s="2"/>
      <c r="F42" s="2"/>
      <c r="G42" s="225" t="s">
        <v>404</v>
      </c>
      <c r="H42" s="226" t="s">
        <v>244</v>
      </c>
      <c r="I42" s="227" t="s">
        <v>322</v>
      </c>
    </row>
    <row r="43" spans="1:9" ht="41.45" x14ac:dyDescent="0.25">
      <c r="A43" s="233">
        <v>34</v>
      </c>
      <c r="B43" s="233" t="s">
        <v>43</v>
      </c>
      <c r="C43" s="226" t="s">
        <v>367</v>
      </c>
      <c r="D43" s="6" t="s">
        <v>133</v>
      </c>
      <c r="E43" s="2"/>
      <c r="F43" s="2"/>
      <c r="G43" s="225" t="s">
        <v>404</v>
      </c>
      <c r="H43" s="226" t="s">
        <v>244</v>
      </c>
      <c r="I43" s="227">
        <v>0</v>
      </c>
    </row>
    <row r="44" spans="1:9" ht="27.6" x14ac:dyDescent="0.25">
      <c r="A44" s="233">
        <v>35</v>
      </c>
      <c r="B44" s="233" t="s">
        <v>44</v>
      </c>
      <c r="C44" s="226" t="s">
        <v>367</v>
      </c>
      <c r="D44" s="6" t="s">
        <v>134</v>
      </c>
      <c r="E44" s="2"/>
      <c r="F44" s="2"/>
      <c r="G44" s="225" t="s">
        <v>404</v>
      </c>
      <c r="H44" s="226" t="s">
        <v>244</v>
      </c>
      <c r="I44" s="227">
        <v>0</v>
      </c>
    </row>
    <row r="45" spans="1:9" ht="41.45" x14ac:dyDescent="0.25">
      <c r="A45" s="233">
        <v>36</v>
      </c>
      <c r="B45" s="233" t="s">
        <v>45</v>
      </c>
      <c r="C45" s="226" t="s">
        <v>367</v>
      </c>
      <c r="D45" s="6" t="s">
        <v>135</v>
      </c>
      <c r="E45" s="2"/>
      <c r="F45" s="2"/>
      <c r="G45" s="225" t="s">
        <v>404</v>
      </c>
      <c r="H45" s="226" t="s">
        <v>244</v>
      </c>
      <c r="I45" s="227">
        <v>0</v>
      </c>
    </row>
    <row r="46" spans="1:9" ht="31.15" customHeight="1" x14ac:dyDescent="0.25">
      <c r="A46" s="233">
        <v>37</v>
      </c>
      <c r="B46" s="233" t="s">
        <v>46</v>
      </c>
      <c r="C46" s="226" t="s">
        <v>367</v>
      </c>
      <c r="D46" s="6" t="s">
        <v>136</v>
      </c>
      <c r="E46" s="2"/>
      <c r="F46" s="2"/>
      <c r="G46" s="225" t="s">
        <v>404</v>
      </c>
      <c r="H46" s="226" t="s">
        <v>244</v>
      </c>
      <c r="I46" s="227">
        <v>0</v>
      </c>
    </row>
    <row r="47" spans="1:9" ht="124.15" x14ac:dyDescent="0.25">
      <c r="A47" s="233">
        <v>38</v>
      </c>
      <c r="B47" s="233" t="s">
        <v>47</v>
      </c>
      <c r="C47" s="226" t="s">
        <v>367</v>
      </c>
      <c r="D47" s="6" t="s">
        <v>323</v>
      </c>
      <c r="E47" s="2"/>
      <c r="F47" s="2"/>
      <c r="G47" s="225" t="s">
        <v>404</v>
      </c>
      <c r="H47" s="226" t="s">
        <v>244</v>
      </c>
      <c r="I47" s="227">
        <v>0</v>
      </c>
    </row>
    <row r="48" spans="1:9" ht="30" x14ac:dyDescent="0.25">
      <c r="A48" s="233">
        <v>39</v>
      </c>
      <c r="B48" s="233" t="s">
        <v>48</v>
      </c>
      <c r="C48" s="226" t="s">
        <v>367</v>
      </c>
      <c r="D48" s="6" t="s">
        <v>423</v>
      </c>
      <c r="E48" s="2"/>
      <c r="F48" s="2"/>
      <c r="G48" s="225" t="s">
        <v>404</v>
      </c>
      <c r="H48" s="226" t="s">
        <v>246</v>
      </c>
      <c r="I48" s="227">
        <v>0</v>
      </c>
    </row>
    <row r="49" spans="1:9" ht="204" customHeight="1" x14ac:dyDescent="0.25">
      <c r="A49" s="233">
        <v>40</v>
      </c>
      <c r="B49" s="233" t="s">
        <v>49</v>
      </c>
      <c r="C49" s="226" t="s">
        <v>367</v>
      </c>
      <c r="D49" s="6" t="s">
        <v>324</v>
      </c>
      <c r="E49" s="2"/>
      <c r="F49" s="2"/>
      <c r="G49" s="225" t="s">
        <v>404</v>
      </c>
      <c r="H49" s="226" t="s">
        <v>244</v>
      </c>
      <c r="I49" s="227">
        <v>0</v>
      </c>
    </row>
    <row r="50" spans="1:9" ht="55.15" x14ac:dyDescent="0.25">
      <c r="A50" s="233">
        <v>41</v>
      </c>
      <c r="B50" s="226" t="s">
        <v>181</v>
      </c>
      <c r="C50" s="226" t="s">
        <v>367</v>
      </c>
      <c r="D50" s="6" t="s">
        <v>325</v>
      </c>
      <c r="E50" s="2"/>
      <c r="F50" s="2"/>
      <c r="G50" s="225" t="s">
        <v>404</v>
      </c>
      <c r="H50" s="226" t="s">
        <v>244</v>
      </c>
      <c r="I50" s="227" t="s">
        <v>241</v>
      </c>
    </row>
    <row r="51" spans="1:9" ht="27.6" x14ac:dyDescent="0.25">
      <c r="A51" s="233">
        <v>42</v>
      </c>
      <c r="B51" s="233" t="s">
        <v>50</v>
      </c>
      <c r="C51" s="226" t="s">
        <v>367</v>
      </c>
      <c r="D51" s="6" t="s">
        <v>137</v>
      </c>
      <c r="E51" s="2"/>
      <c r="F51" s="2"/>
      <c r="G51" s="225" t="s">
        <v>404</v>
      </c>
      <c r="H51" s="226" t="s">
        <v>244</v>
      </c>
      <c r="I51" s="227">
        <v>0</v>
      </c>
    </row>
    <row r="52" spans="1:9" ht="27.6" x14ac:dyDescent="0.25">
      <c r="A52" s="233">
        <v>43</v>
      </c>
      <c r="B52" s="233" t="s">
        <v>51</v>
      </c>
      <c r="C52" s="226" t="s">
        <v>367</v>
      </c>
      <c r="D52" s="6" t="s">
        <v>137</v>
      </c>
      <c r="E52" s="2"/>
      <c r="F52" s="2"/>
      <c r="G52" s="225" t="s">
        <v>404</v>
      </c>
      <c r="H52" s="226" t="s">
        <v>244</v>
      </c>
      <c r="I52" s="227">
        <v>0</v>
      </c>
    </row>
    <row r="53" spans="1:9" ht="45" x14ac:dyDescent="0.25">
      <c r="A53" s="233">
        <v>44</v>
      </c>
      <c r="B53" s="233" t="s">
        <v>52</v>
      </c>
      <c r="C53" s="226" t="s">
        <v>368</v>
      </c>
      <c r="D53" s="6" t="s">
        <v>138</v>
      </c>
      <c r="E53" s="2"/>
      <c r="F53" s="2"/>
      <c r="G53" s="225" t="s">
        <v>404</v>
      </c>
      <c r="H53" s="226" t="s">
        <v>244</v>
      </c>
      <c r="I53" s="227">
        <v>0</v>
      </c>
    </row>
    <row r="54" spans="1:9" ht="30" x14ac:dyDescent="0.25">
      <c r="A54" s="233">
        <v>45</v>
      </c>
      <c r="B54" s="233" t="s">
        <v>53</v>
      </c>
      <c r="C54" s="226" t="s">
        <v>368</v>
      </c>
      <c r="D54" s="6" t="s">
        <v>139</v>
      </c>
      <c r="E54" s="2"/>
      <c r="F54" s="2"/>
      <c r="G54" s="225" t="s">
        <v>404</v>
      </c>
      <c r="H54" s="226" t="s">
        <v>244</v>
      </c>
      <c r="I54" s="227">
        <v>0</v>
      </c>
    </row>
    <row r="55" spans="1:9" ht="41.45" x14ac:dyDescent="0.25">
      <c r="A55" s="233">
        <v>46</v>
      </c>
      <c r="B55" s="233" t="s">
        <v>54</v>
      </c>
      <c r="C55" s="226" t="s">
        <v>369</v>
      </c>
      <c r="D55" s="6" t="s">
        <v>326</v>
      </c>
      <c r="E55" s="2"/>
      <c r="F55" s="2"/>
      <c r="G55" s="225" t="s">
        <v>404</v>
      </c>
      <c r="H55" s="226" t="s">
        <v>245</v>
      </c>
      <c r="I55" s="227">
        <v>0</v>
      </c>
    </row>
    <row r="56" spans="1:9" ht="105" x14ac:dyDescent="0.25">
      <c r="A56" s="233">
        <v>47</v>
      </c>
      <c r="B56" s="233" t="s">
        <v>55</v>
      </c>
      <c r="C56" s="226" t="s">
        <v>370</v>
      </c>
      <c r="D56" s="6" t="s">
        <v>327</v>
      </c>
      <c r="E56" s="2"/>
      <c r="F56" s="2"/>
      <c r="G56" s="225" t="s">
        <v>404</v>
      </c>
      <c r="H56" s="226" t="s">
        <v>246</v>
      </c>
      <c r="I56" s="227">
        <v>0</v>
      </c>
    </row>
    <row r="57" spans="1:9" ht="83.65" customHeight="1" x14ac:dyDescent="0.25">
      <c r="A57" s="233">
        <v>48</v>
      </c>
      <c r="B57" s="233" t="s">
        <v>56</v>
      </c>
      <c r="C57" s="226" t="s">
        <v>371</v>
      </c>
      <c r="D57" s="6" t="s">
        <v>328</v>
      </c>
      <c r="E57" s="2"/>
      <c r="F57" s="2"/>
      <c r="G57" s="225" t="s">
        <v>404</v>
      </c>
      <c r="H57" s="226" t="s">
        <v>246</v>
      </c>
      <c r="I57" s="227">
        <v>0</v>
      </c>
    </row>
    <row r="58" spans="1:9" ht="41.45" x14ac:dyDescent="0.25">
      <c r="A58" s="233">
        <v>49</v>
      </c>
      <c r="B58" s="233" t="s">
        <v>57</v>
      </c>
      <c r="C58" s="226" t="s">
        <v>372</v>
      </c>
      <c r="D58" s="6" t="s">
        <v>353</v>
      </c>
      <c r="E58" s="2"/>
      <c r="F58" s="2"/>
      <c r="G58" s="225" t="s">
        <v>404</v>
      </c>
      <c r="H58" s="226" t="s">
        <v>244</v>
      </c>
      <c r="I58" s="227" t="s">
        <v>329</v>
      </c>
    </row>
    <row r="59" spans="1:9" ht="45" customHeight="1" x14ac:dyDescent="0.25">
      <c r="A59" s="233">
        <v>50</v>
      </c>
      <c r="B59" s="233" t="s">
        <v>185</v>
      </c>
      <c r="C59" s="226" t="s">
        <v>373</v>
      </c>
      <c r="D59" s="6" t="s">
        <v>354</v>
      </c>
      <c r="E59" s="2"/>
      <c r="F59" s="2"/>
      <c r="G59" s="225" t="s">
        <v>404</v>
      </c>
      <c r="H59" s="226" t="s">
        <v>244</v>
      </c>
      <c r="I59" s="227" t="s">
        <v>330</v>
      </c>
    </row>
    <row r="60" spans="1:9" ht="110.45" x14ac:dyDescent="0.25">
      <c r="A60" s="233">
        <v>51</v>
      </c>
      <c r="B60" s="233" t="s">
        <v>58</v>
      </c>
      <c r="C60" s="226" t="s">
        <v>374</v>
      </c>
      <c r="D60" s="19" t="s">
        <v>331</v>
      </c>
      <c r="E60" s="2"/>
      <c r="F60" s="2"/>
      <c r="G60" s="225" t="s">
        <v>404</v>
      </c>
      <c r="H60" s="226" t="s">
        <v>245</v>
      </c>
      <c r="I60" s="227">
        <v>0</v>
      </c>
    </row>
    <row r="61" spans="1:9" ht="179.45" x14ac:dyDescent="0.25">
      <c r="A61" s="233">
        <v>52</v>
      </c>
      <c r="B61" s="233" t="s">
        <v>59</v>
      </c>
      <c r="C61" s="226" t="s">
        <v>374</v>
      </c>
      <c r="D61" s="19" t="s">
        <v>332</v>
      </c>
      <c r="E61" s="2"/>
      <c r="F61" s="2"/>
      <c r="G61" s="225" t="s">
        <v>404</v>
      </c>
      <c r="H61" s="226" t="s">
        <v>245</v>
      </c>
      <c r="I61" s="227" t="s">
        <v>241</v>
      </c>
    </row>
    <row r="62" spans="1:9" ht="14.45" thickBot="1" x14ac:dyDescent="0.3">
      <c r="B62" s="234"/>
      <c r="C62" s="234"/>
    </row>
    <row r="63" spans="1:9" ht="14.45" thickBot="1" x14ac:dyDescent="0.3">
      <c r="B63" s="332" t="s">
        <v>151</v>
      </c>
      <c r="C63" s="333"/>
      <c r="D63" s="333"/>
      <c r="E63" s="333"/>
      <c r="F63" s="334"/>
    </row>
    <row r="64" spans="1:9" ht="13.9" x14ac:dyDescent="0.25">
      <c r="B64" s="323" t="s">
        <v>61</v>
      </c>
      <c r="C64" s="324"/>
      <c r="D64" s="324"/>
      <c r="E64" s="324"/>
      <c r="F64" s="325"/>
    </row>
    <row r="65" spans="1:9" ht="26.1" customHeight="1" x14ac:dyDescent="0.25">
      <c r="B65" s="344" t="s">
        <v>62</v>
      </c>
      <c r="C65" s="345"/>
      <c r="D65" s="345"/>
      <c r="E65" s="345"/>
      <c r="F65" s="346"/>
    </row>
    <row r="66" spans="1:9" x14ac:dyDescent="0.25">
      <c r="B66" s="344" t="s">
        <v>63</v>
      </c>
      <c r="C66" s="345"/>
      <c r="D66" s="345"/>
      <c r="E66" s="345"/>
      <c r="F66" s="346"/>
    </row>
    <row r="67" spans="1:9" ht="13.9" x14ac:dyDescent="0.25">
      <c r="B67" s="344" t="s">
        <v>171</v>
      </c>
      <c r="C67" s="345"/>
      <c r="D67" s="345"/>
      <c r="E67" s="345"/>
      <c r="F67" s="346"/>
    </row>
    <row r="68" spans="1:9" ht="14.45" thickBot="1" x14ac:dyDescent="0.3">
      <c r="B68" s="347" t="s">
        <v>60</v>
      </c>
      <c r="C68" s="348"/>
      <c r="D68" s="348"/>
      <c r="E68" s="348"/>
      <c r="F68" s="349"/>
    </row>
    <row r="69" spans="1:9" ht="14.45" thickBot="1" x14ac:dyDescent="0.3"/>
    <row r="70" spans="1:9" ht="28.15" thickBot="1" x14ac:dyDescent="0.3">
      <c r="A70" s="235" t="s">
        <v>190</v>
      </c>
      <c r="B70" s="231" t="s">
        <v>9</v>
      </c>
      <c r="C70" s="231" t="s">
        <v>152</v>
      </c>
      <c r="D70" s="54" t="s">
        <v>10</v>
      </c>
      <c r="E70" s="55" t="s">
        <v>231</v>
      </c>
      <c r="F70" s="56" t="s">
        <v>234</v>
      </c>
    </row>
    <row r="71" spans="1:9" ht="344.25" customHeight="1" x14ac:dyDescent="0.25">
      <c r="A71" s="232">
        <v>53</v>
      </c>
      <c r="B71" s="232" t="s">
        <v>64</v>
      </c>
      <c r="C71" s="236" t="s">
        <v>375</v>
      </c>
      <c r="D71" s="10" t="s">
        <v>426</v>
      </c>
      <c r="E71" s="27"/>
      <c r="F71" s="27"/>
      <c r="G71" s="225" t="s">
        <v>218</v>
      </c>
      <c r="H71" s="226" t="s">
        <v>245</v>
      </c>
      <c r="I71" s="227" t="s">
        <v>242</v>
      </c>
    </row>
    <row r="72" spans="1:9" ht="313.14999999999998" customHeight="1" x14ac:dyDescent="0.25">
      <c r="A72" s="233">
        <v>54</v>
      </c>
      <c r="B72" s="233" t="s">
        <v>65</v>
      </c>
      <c r="C72" s="226" t="s">
        <v>376</v>
      </c>
      <c r="D72" s="2" t="s">
        <v>333</v>
      </c>
      <c r="E72" s="3"/>
      <c r="F72" s="3"/>
      <c r="G72" s="225" t="s">
        <v>218</v>
      </c>
      <c r="H72" s="226" t="s">
        <v>245</v>
      </c>
      <c r="I72" s="227" t="s">
        <v>242</v>
      </c>
    </row>
    <row r="73" spans="1:9" ht="193.15" x14ac:dyDescent="0.25">
      <c r="A73" s="233">
        <v>55</v>
      </c>
      <c r="B73" s="233" t="s">
        <v>66</v>
      </c>
      <c r="C73" s="226" t="s">
        <v>377</v>
      </c>
      <c r="D73" s="6" t="s">
        <v>343</v>
      </c>
      <c r="E73" s="3"/>
      <c r="F73" s="3"/>
      <c r="G73" s="225" t="s">
        <v>218</v>
      </c>
      <c r="H73" s="226" t="s">
        <v>245</v>
      </c>
      <c r="I73" s="227" t="s">
        <v>242</v>
      </c>
    </row>
    <row r="74" spans="1:9" ht="150" x14ac:dyDescent="0.25">
      <c r="A74" s="233">
        <v>56</v>
      </c>
      <c r="B74" s="233" t="s">
        <v>68</v>
      </c>
      <c r="C74" s="226" t="s">
        <v>379</v>
      </c>
      <c r="D74" s="6" t="s">
        <v>424</v>
      </c>
      <c r="E74" s="3"/>
      <c r="F74" s="3"/>
      <c r="G74" s="225" t="s">
        <v>218</v>
      </c>
      <c r="H74" s="226" t="s">
        <v>245</v>
      </c>
      <c r="I74" s="227" t="s">
        <v>242</v>
      </c>
    </row>
    <row r="75" spans="1:9" ht="150" x14ac:dyDescent="0.25">
      <c r="A75" s="233">
        <v>57</v>
      </c>
      <c r="B75" s="233" t="s">
        <v>67</v>
      </c>
      <c r="C75" s="226" t="s">
        <v>378</v>
      </c>
      <c r="D75" s="6" t="s">
        <v>334</v>
      </c>
      <c r="E75" s="3"/>
      <c r="F75" s="3"/>
      <c r="G75" s="225" t="s">
        <v>218</v>
      </c>
      <c r="H75" s="226" t="s">
        <v>245</v>
      </c>
      <c r="I75" s="227">
        <v>0</v>
      </c>
    </row>
    <row r="76" spans="1:9" ht="96.6" x14ac:dyDescent="0.25">
      <c r="A76" s="233">
        <v>58</v>
      </c>
      <c r="B76" s="233" t="s">
        <v>69</v>
      </c>
      <c r="C76" s="226" t="s">
        <v>380</v>
      </c>
      <c r="D76" s="7" t="s">
        <v>335</v>
      </c>
      <c r="E76" s="3"/>
      <c r="F76" s="3"/>
      <c r="G76" s="225" t="s">
        <v>218</v>
      </c>
      <c r="H76" s="226" t="s">
        <v>245</v>
      </c>
      <c r="I76" s="227" t="s">
        <v>241</v>
      </c>
    </row>
    <row r="77" spans="1:9" ht="151.9" x14ac:dyDescent="0.25">
      <c r="A77" s="233">
        <v>59</v>
      </c>
      <c r="B77" s="233" t="s">
        <v>71</v>
      </c>
      <c r="C77" s="226" t="s">
        <v>382</v>
      </c>
      <c r="D77" s="6" t="s">
        <v>355</v>
      </c>
      <c r="E77" s="3"/>
      <c r="F77" s="3"/>
      <c r="G77" s="225" t="s">
        <v>218</v>
      </c>
      <c r="H77" s="226" t="s">
        <v>245</v>
      </c>
      <c r="I77" s="227" t="s">
        <v>241</v>
      </c>
    </row>
    <row r="78" spans="1:9" ht="179.45" x14ac:dyDescent="0.25">
      <c r="A78" s="233">
        <v>60</v>
      </c>
      <c r="B78" s="233" t="s">
        <v>70</v>
      </c>
      <c r="C78" s="226" t="s">
        <v>381</v>
      </c>
      <c r="D78" s="6" t="s">
        <v>336</v>
      </c>
      <c r="E78" s="3"/>
      <c r="F78" s="3"/>
      <c r="G78" s="225" t="s">
        <v>218</v>
      </c>
      <c r="H78" s="226" t="s">
        <v>245</v>
      </c>
      <c r="I78" s="227" t="s">
        <v>241</v>
      </c>
    </row>
    <row r="79" spans="1:9" ht="124.15" x14ac:dyDescent="0.25">
      <c r="A79" s="233">
        <v>61</v>
      </c>
      <c r="B79" s="233" t="s">
        <v>72</v>
      </c>
      <c r="C79" s="226" t="s">
        <v>383</v>
      </c>
      <c r="D79" s="6" t="s">
        <v>403</v>
      </c>
      <c r="E79" s="3"/>
      <c r="F79" s="3"/>
      <c r="G79" s="225" t="s">
        <v>218</v>
      </c>
      <c r="H79" s="226" t="s">
        <v>245</v>
      </c>
      <c r="I79" s="227" t="s">
        <v>242</v>
      </c>
    </row>
    <row r="80" spans="1:9" ht="300" x14ac:dyDescent="0.25">
      <c r="A80" s="233">
        <v>62</v>
      </c>
      <c r="B80" s="233" t="s">
        <v>73</v>
      </c>
      <c r="C80" s="226" t="s">
        <v>384</v>
      </c>
      <c r="D80" s="22" t="s">
        <v>427</v>
      </c>
      <c r="E80" s="3"/>
      <c r="F80" s="3"/>
      <c r="G80" s="225" t="s">
        <v>218</v>
      </c>
      <c r="H80" s="226" t="s">
        <v>245</v>
      </c>
      <c r="I80" s="227" t="s">
        <v>242</v>
      </c>
    </row>
    <row r="81" spans="1:9" ht="151.9" x14ac:dyDescent="0.25">
      <c r="A81" s="233">
        <v>63</v>
      </c>
      <c r="B81" s="233" t="s">
        <v>74</v>
      </c>
      <c r="C81" s="226" t="s">
        <v>160</v>
      </c>
      <c r="D81" s="6" t="s">
        <v>337</v>
      </c>
      <c r="E81" s="3"/>
      <c r="F81" s="3"/>
      <c r="G81" s="225" t="s">
        <v>218</v>
      </c>
      <c r="H81" s="226" t="s">
        <v>245</v>
      </c>
      <c r="I81" s="227" t="s">
        <v>242</v>
      </c>
    </row>
    <row r="82" spans="1:9" ht="14.45" thickBot="1" x14ac:dyDescent="0.3">
      <c r="B82" s="234"/>
      <c r="C82" s="234"/>
    </row>
    <row r="83" spans="1:9" ht="14.45" thickBot="1" x14ac:dyDescent="0.3">
      <c r="B83" s="332" t="s">
        <v>75</v>
      </c>
      <c r="C83" s="333"/>
      <c r="D83" s="333"/>
      <c r="E83" s="333"/>
      <c r="F83" s="334"/>
    </row>
    <row r="84" spans="1:9" ht="13.9" x14ac:dyDescent="0.25">
      <c r="B84" s="323" t="s">
        <v>61</v>
      </c>
      <c r="C84" s="324"/>
      <c r="D84" s="324"/>
      <c r="E84" s="324"/>
      <c r="F84" s="325"/>
    </row>
    <row r="85" spans="1:9" ht="13.9" x14ac:dyDescent="0.25">
      <c r="B85" s="320" t="s">
        <v>76</v>
      </c>
      <c r="C85" s="321"/>
      <c r="D85" s="321"/>
      <c r="E85" s="321"/>
      <c r="F85" s="322"/>
    </row>
    <row r="86" spans="1:9" ht="13.9" x14ac:dyDescent="0.25">
      <c r="B86" s="320" t="s">
        <v>112</v>
      </c>
      <c r="C86" s="321"/>
      <c r="D86" s="321"/>
      <c r="E86" s="321"/>
      <c r="F86" s="322"/>
    </row>
    <row r="87" spans="1:9" ht="14.45" thickBot="1" x14ac:dyDescent="0.3">
      <c r="B87" s="329" t="s">
        <v>357</v>
      </c>
      <c r="C87" s="330"/>
      <c r="D87" s="330"/>
      <c r="E87" s="330"/>
      <c r="F87" s="331"/>
    </row>
    <row r="88" spans="1:9" ht="14.45" thickBot="1" x14ac:dyDescent="0.3">
      <c r="B88" s="234"/>
      <c r="C88" s="234"/>
    </row>
    <row r="89" spans="1:9" ht="28.15" thickBot="1" x14ac:dyDescent="0.3">
      <c r="A89" s="235" t="s">
        <v>235</v>
      </c>
      <c r="B89" s="231" t="s">
        <v>9</v>
      </c>
      <c r="C89" s="231" t="s">
        <v>152</v>
      </c>
      <c r="D89" s="54" t="s">
        <v>10</v>
      </c>
      <c r="E89" s="55" t="s">
        <v>231</v>
      </c>
      <c r="F89" s="56" t="s">
        <v>234</v>
      </c>
    </row>
    <row r="90" spans="1:9" ht="41.45" x14ac:dyDescent="0.25">
      <c r="A90" s="232">
        <v>64</v>
      </c>
      <c r="B90" s="232" t="s">
        <v>77</v>
      </c>
      <c r="C90" s="236" t="s">
        <v>385</v>
      </c>
      <c r="D90" s="57" t="s">
        <v>195</v>
      </c>
      <c r="E90" s="42"/>
      <c r="F90" s="42"/>
      <c r="G90" s="225" t="s">
        <v>75</v>
      </c>
      <c r="H90" s="226" t="s">
        <v>246</v>
      </c>
      <c r="I90" s="227">
        <v>0</v>
      </c>
    </row>
    <row r="91" spans="1:9" ht="41.45" x14ac:dyDescent="0.25">
      <c r="A91" s="233">
        <v>65</v>
      </c>
      <c r="B91" s="233" t="s">
        <v>78</v>
      </c>
      <c r="C91" s="226" t="s">
        <v>386</v>
      </c>
      <c r="D91" s="20" t="s">
        <v>196</v>
      </c>
      <c r="E91" s="2"/>
      <c r="F91" s="2"/>
      <c r="G91" s="225" t="s">
        <v>75</v>
      </c>
      <c r="H91" s="226" t="s">
        <v>246</v>
      </c>
      <c r="I91" s="227">
        <v>0</v>
      </c>
    </row>
    <row r="92" spans="1:9" ht="41.45" x14ac:dyDescent="0.25">
      <c r="A92" s="233">
        <v>66</v>
      </c>
      <c r="B92" s="233" t="s">
        <v>79</v>
      </c>
      <c r="C92" s="226" t="s">
        <v>387</v>
      </c>
      <c r="D92" s="20" t="s">
        <v>197</v>
      </c>
      <c r="E92" s="2"/>
      <c r="F92" s="2"/>
      <c r="G92" s="225" t="s">
        <v>75</v>
      </c>
      <c r="H92" s="226" t="s">
        <v>246</v>
      </c>
      <c r="I92" s="227">
        <v>0</v>
      </c>
    </row>
    <row r="93" spans="1:9" ht="41.45" x14ac:dyDescent="0.25">
      <c r="A93" s="233">
        <v>67</v>
      </c>
      <c r="B93" s="233" t="s">
        <v>80</v>
      </c>
      <c r="C93" s="226" t="s">
        <v>388</v>
      </c>
      <c r="D93" s="20" t="s">
        <v>198</v>
      </c>
      <c r="E93" s="2"/>
      <c r="F93" s="2"/>
      <c r="G93" s="225" t="s">
        <v>75</v>
      </c>
      <c r="H93" s="226" t="s">
        <v>246</v>
      </c>
      <c r="I93" s="227">
        <v>0</v>
      </c>
    </row>
    <row r="94" spans="1:9" ht="41.45" x14ac:dyDescent="0.25">
      <c r="A94" s="233">
        <v>68</v>
      </c>
      <c r="B94" s="233" t="s">
        <v>81</v>
      </c>
      <c r="C94" s="226" t="s">
        <v>389</v>
      </c>
      <c r="D94" s="20" t="s">
        <v>359</v>
      </c>
      <c r="E94" s="2"/>
      <c r="F94" s="2"/>
      <c r="G94" s="225" t="s">
        <v>75</v>
      </c>
      <c r="H94" s="226" t="s">
        <v>356</v>
      </c>
      <c r="I94" s="227">
        <v>0</v>
      </c>
    </row>
    <row r="95" spans="1:9" ht="69" x14ac:dyDescent="0.25">
      <c r="A95" s="233">
        <v>69</v>
      </c>
      <c r="B95" s="233" t="s">
        <v>306</v>
      </c>
      <c r="C95" s="226" t="s">
        <v>389</v>
      </c>
      <c r="D95" s="20" t="s">
        <v>358</v>
      </c>
      <c r="E95" s="2"/>
      <c r="F95" s="2"/>
      <c r="G95" s="225" t="s">
        <v>75</v>
      </c>
      <c r="H95" s="226" t="s">
        <v>356</v>
      </c>
      <c r="I95" s="227">
        <v>0</v>
      </c>
    </row>
    <row r="96" spans="1:9" ht="75" x14ac:dyDescent="0.25">
      <c r="A96" s="233">
        <v>70</v>
      </c>
      <c r="B96" s="233" t="s">
        <v>175</v>
      </c>
      <c r="C96" s="226" t="s">
        <v>390</v>
      </c>
      <c r="D96" s="20" t="s">
        <v>177</v>
      </c>
      <c r="E96" s="2"/>
      <c r="F96" s="2"/>
      <c r="G96" s="225" t="s">
        <v>75</v>
      </c>
      <c r="H96" s="226" t="s">
        <v>246</v>
      </c>
      <c r="I96" s="227">
        <v>0</v>
      </c>
    </row>
    <row r="97" spans="1:9" ht="41.45" x14ac:dyDescent="0.25">
      <c r="A97" s="233">
        <v>71</v>
      </c>
      <c r="B97" s="233" t="s">
        <v>83</v>
      </c>
      <c r="C97" s="226" t="s">
        <v>391</v>
      </c>
      <c r="D97" s="20" t="s">
        <v>200</v>
      </c>
      <c r="E97" s="2"/>
      <c r="F97" s="2"/>
      <c r="G97" s="225" t="s">
        <v>75</v>
      </c>
      <c r="H97" s="226" t="s">
        <v>246</v>
      </c>
      <c r="I97" s="227">
        <v>0</v>
      </c>
    </row>
    <row r="98" spans="1:9" ht="41.45" x14ac:dyDescent="0.25">
      <c r="A98" s="233">
        <v>72</v>
      </c>
      <c r="B98" s="233" t="s">
        <v>84</v>
      </c>
      <c r="C98" s="226" t="s">
        <v>392</v>
      </c>
      <c r="D98" s="20" t="s">
        <v>140</v>
      </c>
      <c r="E98" s="2"/>
      <c r="F98" s="2"/>
      <c r="G98" s="225" t="s">
        <v>75</v>
      </c>
      <c r="H98" s="226" t="s">
        <v>246</v>
      </c>
      <c r="I98" s="227">
        <v>0</v>
      </c>
    </row>
    <row r="99" spans="1:9" ht="41.45" x14ac:dyDescent="0.25">
      <c r="A99" s="233">
        <v>73</v>
      </c>
      <c r="B99" s="233" t="s">
        <v>85</v>
      </c>
      <c r="C99" s="226" t="s">
        <v>393</v>
      </c>
      <c r="D99" s="20" t="s">
        <v>201</v>
      </c>
      <c r="E99" s="2"/>
      <c r="F99" s="2"/>
      <c r="G99" s="225" t="s">
        <v>75</v>
      </c>
      <c r="H99" s="226" t="s">
        <v>246</v>
      </c>
      <c r="I99" s="227">
        <v>0</v>
      </c>
    </row>
    <row r="100" spans="1:9" ht="41.45" x14ac:dyDescent="0.25">
      <c r="A100" s="233">
        <v>74</v>
      </c>
      <c r="B100" s="233" t="s">
        <v>161</v>
      </c>
      <c r="C100" s="226" t="s">
        <v>394</v>
      </c>
      <c r="D100" s="20" t="s">
        <v>223</v>
      </c>
      <c r="E100" s="2"/>
      <c r="F100" s="2"/>
      <c r="G100" s="225" t="s">
        <v>75</v>
      </c>
      <c r="H100" s="226" t="s">
        <v>246</v>
      </c>
      <c r="I100" s="227">
        <v>0</v>
      </c>
    </row>
    <row r="101" spans="1:9" ht="41.45" x14ac:dyDescent="0.25">
      <c r="A101" s="233">
        <v>75</v>
      </c>
      <c r="B101" s="233" t="s">
        <v>183</v>
      </c>
      <c r="C101" s="226" t="s">
        <v>395</v>
      </c>
      <c r="D101" s="20" t="s">
        <v>184</v>
      </c>
      <c r="E101" s="2"/>
      <c r="F101" s="2"/>
      <c r="G101" s="225" t="s">
        <v>75</v>
      </c>
      <c r="H101" s="226" t="s">
        <v>246</v>
      </c>
      <c r="I101" s="227">
        <v>0</v>
      </c>
    </row>
    <row r="102" spans="1:9" ht="41.45" x14ac:dyDescent="0.25">
      <c r="A102" s="233">
        <v>76</v>
      </c>
      <c r="B102" s="233" t="s">
        <v>86</v>
      </c>
      <c r="C102" s="226" t="s">
        <v>396</v>
      </c>
      <c r="D102" s="20" t="s">
        <v>141</v>
      </c>
      <c r="E102" s="2"/>
      <c r="F102" s="2"/>
      <c r="G102" s="225" t="s">
        <v>75</v>
      </c>
      <c r="H102" s="226" t="s">
        <v>246</v>
      </c>
      <c r="I102" s="227">
        <v>0</v>
      </c>
    </row>
    <row r="103" spans="1:9" ht="210" x14ac:dyDescent="0.25">
      <c r="A103" s="233">
        <v>77</v>
      </c>
      <c r="B103" s="226" t="s">
        <v>421</v>
      </c>
      <c r="C103" s="226" t="s">
        <v>397</v>
      </c>
      <c r="D103" s="20" t="s">
        <v>422</v>
      </c>
      <c r="E103" s="2"/>
      <c r="F103" s="2"/>
      <c r="G103" s="225" t="s">
        <v>75</v>
      </c>
      <c r="H103" s="226" t="s">
        <v>356</v>
      </c>
      <c r="I103" s="227">
        <v>0</v>
      </c>
    </row>
    <row r="104" spans="1:9" ht="41.45" x14ac:dyDescent="0.25">
      <c r="A104" s="233">
        <v>79</v>
      </c>
      <c r="B104" s="233" t="s">
        <v>89</v>
      </c>
      <c r="C104" s="226" t="s">
        <v>398</v>
      </c>
      <c r="D104" s="20" t="s">
        <v>202</v>
      </c>
      <c r="E104" s="2"/>
      <c r="F104" s="2"/>
      <c r="G104" s="225" t="s">
        <v>75</v>
      </c>
      <c r="H104" s="226" t="s">
        <v>246</v>
      </c>
      <c r="I104" s="227">
        <v>0</v>
      </c>
    </row>
    <row r="105" spans="1:9" ht="263.25" customHeight="1" x14ac:dyDescent="0.25">
      <c r="A105" s="233">
        <v>80</v>
      </c>
      <c r="B105" s="233" t="s">
        <v>90</v>
      </c>
      <c r="C105" s="226" t="s">
        <v>399</v>
      </c>
      <c r="D105" s="21" t="s">
        <v>203</v>
      </c>
      <c r="E105" s="2"/>
      <c r="F105" s="2"/>
      <c r="G105" s="225" t="s">
        <v>75</v>
      </c>
      <c r="H105" s="226" t="s">
        <v>246</v>
      </c>
      <c r="I105" s="227">
        <v>0</v>
      </c>
    </row>
    <row r="106" spans="1:9" ht="75" x14ac:dyDescent="0.25">
      <c r="A106" s="233">
        <v>81</v>
      </c>
      <c r="B106" s="233" t="s">
        <v>91</v>
      </c>
      <c r="C106" s="226" t="s">
        <v>400</v>
      </c>
      <c r="D106" s="20" t="s">
        <v>204</v>
      </c>
      <c r="E106" s="2"/>
      <c r="F106" s="2"/>
      <c r="G106" s="225" t="s">
        <v>75</v>
      </c>
      <c r="H106" s="226" t="s">
        <v>246</v>
      </c>
      <c r="I106" s="227">
        <v>0</v>
      </c>
    </row>
    <row r="107" spans="1:9" ht="94.5" customHeight="1" x14ac:dyDescent="0.25">
      <c r="A107" s="233">
        <v>82</v>
      </c>
      <c r="B107" s="233" t="s">
        <v>92</v>
      </c>
      <c r="C107" s="226" t="s">
        <v>401</v>
      </c>
      <c r="D107" s="7" t="s">
        <v>338</v>
      </c>
      <c r="E107" s="2"/>
      <c r="F107" s="2"/>
      <c r="G107" s="225" t="s">
        <v>75</v>
      </c>
      <c r="H107" s="226" t="s">
        <v>246</v>
      </c>
      <c r="I107" s="227" t="s">
        <v>241</v>
      </c>
    </row>
    <row r="108" spans="1:9" ht="14.45" thickBot="1" x14ac:dyDescent="0.3">
      <c r="B108" s="234"/>
      <c r="C108" s="234"/>
    </row>
    <row r="109" spans="1:9" ht="14.45" thickBot="1" x14ac:dyDescent="0.3">
      <c r="B109" s="332" t="s">
        <v>93</v>
      </c>
      <c r="C109" s="333"/>
      <c r="D109" s="333"/>
      <c r="E109" s="333"/>
      <c r="F109" s="334"/>
    </row>
    <row r="110" spans="1:9" ht="14.45" thickBot="1" x14ac:dyDescent="0.3">
      <c r="B110" s="335" t="s">
        <v>121</v>
      </c>
      <c r="C110" s="336"/>
      <c r="D110" s="336"/>
      <c r="E110" s="336"/>
      <c r="F110" s="337"/>
    </row>
    <row r="111" spans="1:9" ht="14.45" thickBot="1" x14ac:dyDescent="0.3">
      <c r="B111" s="234"/>
      <c r="C111" s="234"/>
    </row>
    <row r="112" spans="1:9" ht="28.15" thickBot="1" x14ac:dyDescent="0.3">
      <c r="A112" s="235" t="s">
        <v>235</v>
      </c>
      <c r="B112" s="231" t="s">
        <v>9</v>
      </c>
      <c r="C112" s="231"/>
      <c r="D112" s="54" t="s">
        <v>10</v>
      </c>
      <c r="E112" s="55" t="s">
        <v>231</v>
      </c>
      <c r="F112" s="56" t="s">
        <v>230</v>
      </c>
    </row>
    <row r="113" spans="1:9" ht="30" x14ac:dyDescent="0.25">
      <c r="A113" s="232">
        <v>83</v>
      </c>
      <c r="B113" s="232" t="s">
        <v>94</v>
      </c>
      <c r="C113" s="236" t="s">
        <v>361</v>
      </c>
      <c r="D113" s="10" t="s">
        <v>144</v>
      </c>
      <c r="E113" s="42"/>
      <c r="F113" s="42"/>
      <c r="G113" s="225" t="s">
        <v>217</v>
      </c>
      <c r="H113" s="226" t="s">
        <v>244</v>
      </c>
      <c r="I113" s="227">
        <v>0</v>
      </c>
    </row>
    <row r="114" spans="1:9" ht="90" x14ac:dyDescent="0.25">
      <c r="A114" s="233">
        <v>84</v>
      </c>
      <c r="B114" s="233" t="s">
        <v>95</v>
      </c>
      <c r="C114" s="226" t="s">
        <v>402</v>
      </c>
      <c r="D114" s="6" t="s">
        <v>222</v>
      </c>
      <c r="E114" s="2"/>
      <c r="F114" s="2"/>
      <c r="G114" s="225" t="s">
        <v>217</v>
      </c>
      <c r="H114" s="226" t="s">
        <v>244</v>
      </c>
      <c r="I114" s="227">
        <v>0</v>
      </c>
    </row>
    <row r="115" spans="1:9" ht="60" x14ac:dyDescent="0.25">
      <c r="A115" s="233">
        <v>85</v>
      </c>
      <c r="B115" s="233" t="s">
        <v>96</v>
      </c>
      <c r="C115" s="226" t="s">
        <v>162</v>
      </c>
      <c r="D115" s="6" t="s">
        <v>339</v>
      </c>
      <c r="E115" s="2"/>
      <c r="F115" s="2"/>
      <c r="G115" s="225" t="s">
        <v>217</v>
      </c>
      <c r="H115" s="226" t="s">
        <v>246</v>
      </c>
      <c r="I115" s="227">
        <v>0</v>
      </c>
    </row>
    <row r="116" spans="1:9" ht="93" customHeight="1" x14ac:dyDescent="0.25">
      <c r="A116" s="233">
        <v>86</v>
      </c>
      <c r="B116" s="233" t="s">
        <v>97</v>
      </c>
      <c r="C116" s="226" t="s">
        <v>163</v>
      </c>
      <c r="D116" s="6" t="s">
        <v>178</v>
      </c>
      <c r="E116" s="2"/>
      <c r="F116" s="2"/>
      <c r="G116" s="225" t="s">
        <v>217</v>
      </c>
      <c r="H116" s="226" t="s">
        <v>244</v>
      </c>
      <c r="I116" s="227">
        <v>0</v>
      </c>
    </row>
    <row r="117" spans="1:9" ht="62.45" customHeight="1" x14ac:dyDescent="0.25">
      <c r="A117" s="233">
        <v>87</v>
      </c>
      <c r="B117" s="233" t="s">
        <v>98</v>
      </c>
      <c r="C117" s="226" t="s">
        <v>164</v>
      </c>
      <c r="D117" s="6" t="s">
        <v>425</v>
      </c>
      <c r="E117" s="2"/>
      <c r="F117" s="2"/>
      <c r="G117" s="225" t="s">
        <v>217</v>
      </c>
      <c r="H117" s="226" t="s">
        <v>356</v>
      </c>
      <c r="I117" s="227">
        <v>0</v>
      </c>
    </row>
    <row r="118" spans="1:9" ht="30" x14ac:dyDescent="0.25">
      <c r="A118" s="233">
        <v>88</v>
      </c>
      <c r="B118" s="233" t="s">
        <v>99</v>
      </c>
      <c r="C118" s="226" t="s">
        <v>165</v>
      </c>
      <c r="D118" s="6" t="s">
        <v>340</v>
      </c>
      <c r="E118" s="2"/>
      <c r="F118" s="2"/>
      <c r="G118" s="225" t="s">
        <v>217</v>
      </c>
      <c r="H118" s="226" t="s">
        <v>246</v>
      </c>
      <c r="I118" s="227">
        <v>0</v>
      </c>
    </row>
    <row r="119" spans="1:9" ht="195" x14ac:dyDescent="0.25">
      <c r="A119" s="233">
        <v>89</v>
      </c>
      <c r="B119" s="233" t="s">
        <v>100</v>
      </c>
      <c r="C119" s="226" t="s">
        <v>232</v>
      </c>
      <c r="D119" s="6" t="s">
        <v>145</v>
      </c>
      <c r="E119" s="2"/>
      <c r="F119" s="2"/>
      <c r="G119" s="225" t="s">
        <v>217</v>
      </c>
      <c r="H119" s="226" t="s">
        <v>244</v>
      </c>
      <c r="I119" s="227">
        <v>0</v>
      </c>
    </row>
    <row r="120" spans="1:9" ht="105" x14ac:dyDescent="0.25">
      <c r="A120" s="233">
        <v>90</v>
      </c>
      <c r="B120" s="233" t="s">
        <v>101</v>
      </c>
      <c r="C120" s="226" t="s">
        <v>233</v>
      </c>
      <c r="D120" s="7" t="s">
        <v>146</v>
      </c>
      <c r="E120" s="2"/>
      <c r="F120" s="2"/>
      <c r="G120" s="225" t="s">
        <v>217</v>
      </c>
      <c r="H120" s="226" t="s">
        <v>244</v>
      </c>
      <c r="I120" s="227">
        <v>0</v>
      </c>
    </row>
    <row r="121" spans="1:9" ht="42" customHeight="1" x14ac:dyDescent="0.25">
      <c r="A121" s="233">
        <v>91</v>
      </c>
      <c r="B121" s="233" t="s">
        <v>102</v>
      </c>
      <c r="C121" s="226" t="s">
        <v>166</v>
      </c>
      <c r="D121" s="6" t="s">
        <v>341</v>
      </c>
      <c r="E121" s="2"/>
      <c r="F121" s="2"/>
      <c r="G121" s="225" t="s">
        <v>217</v>
      </c>
      <c r="H121" s="226" t="s">
        <v>246</v>
      </c>
      <c r="I121" s="227">
        <v>0</v>
      </c>
    </row>
    <row r="122" spans="1:9" ht="30" x14ac:dyDescent="0.25">
      <c r="A122" s="233">
        <v>92</v>
      </c>
      <c r="B122" s="233" t="s">
        <v>103</v>
      </c>
      <c r="C122" s="233" t="s">
        <v>154</v>
      </c>
      <c r="D122" s="6" t="s">
        <v>147</v>
      </c>
      <c r="E122" s="2"/>
      <c r="F122" s="2"/>
      <c r="G122" s="225" t="s">
        <v>217</v>
      </c>
      <c r="H122" s="226" t="s">
        <v>244</v>
      </c>
      <c r="I122" s="227">
        <v>0</v>
      </c>
    </row>
    <row r="123" spans="1:9" ht="30" x14ac:dyDescent="0.25">
      <c r="A123" s="233">
        <v>93</v>
      </c>
      <c r="B123" s="233" t="s">
        <v>104</v>
      </c>
      <c r="C123" s="233" t="s">
        <v>154</v>
      </c>
      <c r="D123" s="6" t="s">
        <v>342</v>
      </c>
      <c r="E123" s="2"/>
      <c r="F123" s="2"/>
      <c r="G123" s="225" t="s">
        <v>217</v>
      </c>
      <c r="H123" s="226" t="s">
        <v>245</v>
      </c>
      <c r="I123" s="227">
        <v>0</v>
      </c>
    </row>
    <row r="124" spans="1:9" x14ac:dyDescent="0.25">
      <c r="A124" s="233">
        <v>94</v>
      </c>
      <c r="B124" s="233" t="s">
        <v>149</v>
      </c>
      <c r="C124" s="233" t="s">
        <v>154</v>
      </c>
      <c r="D124" s="2" t="s">
        <v>150</v>
      </c>
      <c r="E124" s="2"/>
      <c r="F124" s="2"/>
      <c r="G124" s="225" t="s">
        <v>217</v>
      </c>
      <c r="H124" s="226" t="s">
        <v>244</v>
      </c>
      <c r="I124" s="227">
        <v>0</v>
      </c>
    </row>
    <row r="125" spans="1:9" ht="15.75" thickBot="1" x14ac:dyDescent="0.3">
      <c r="B125" s="234"/>
      <c r="C125" s="234"/>
    </row>
    <row r="126" spans="1:9" ht="15.75" thickBot="1" x14ac:dyDescent="0.3">
      <c r="B126" s="266" t="s">
        <v>412</v>
      </c>
      <c r="C126" s="267"/>
      <c r="D126" s="267"/>
      <c r="E126" s="267"/>
      <c r="F126" s="300"/>
    </row>
    <row r="127" spans="1:9" ht="30" thickBot="1" x14ac:dyDescent="0.3">
      <c r="A127" s="235" t="s">
        <v>235</v>
      </c>
      <c r="B127" s="326" t="s">
        <v>10</v>
      </c>
      <c r="C127" s="326"/>
      <c r="D127" s="326"/>
      <c r="E127" s="326" t="s">
        <v>106</v>
      </c>
      <c r="F127" s="327"/>
    </row>
    <row r="128" spans="1:9" ht="31.5" customHeight="1" x14ac:dyDescent="0.25">
      <c r="A128" s="232">
        <v>95</v>
      </c>
      <c r="B128" s="328" t="s">
        <v>413</v>
      </c>
      <c r="C128" s="328"/>
      <c r="D128" s="328"/>
      <c r="E128" s="328"/>
      <c r="F128" s="328"/>
      <c r="G128" s="225" t="s">
        <v>219</v>
      </c>
      <c r="H128" s="226" t="s">
        <v>244</v>
      </c>
      <c r="I128" s="227">
        <v>0</v>
      </c>
    </row>
    <row r="129" spans="1:9" ht="45" customHeight="1" x14ac:dyDescent="0.25">
      <c r="A129" s="233">
        <v>96</v>
      </c>
      <c r="B129" s="319" t="s">
        <v>410</v>
      </c>
      <c r="C129" s="319"/>
      <c r="D129" s="319"/>
      <c r="E129" s="319"/>
      <c r="F129" s="319"/>
      <c r="G129" s="225" t="s">
        <v>219</v>
      </c>
      <c r="H129" s="226" t="s">
        <v>244</v>
      </c>
      <c r="I129" s="227">
        <v>0</v>
      </c>
    </row>
    <row r="130" spans="1:9" ht="45" customHeight="1" x14ac:dyDescent="0.25">
      <c r="A130" s="233">
        <v>97</v>
      </c>
      <c r="B130" s="319" t="s">
        <v>411</v>
      </c>
      <c r="C130" s="319"/>
      <c r="D130" s="319"/>
      <c r="E130" s="319"/>
      <c r="F130" s="319"/>
      <c r="G130" s="225" t="s">
        <v>219</v>
      </c>
      <c r="H130" s="226" t="s">
        <v>244</v>
      </c>
      <c r="I130" s="227">
        <v>0</v>
      </c>
    </row>
    <row r="131" spans="1:9" x14ac:dyDescent="0.25">
      <c r="A131" s="233">
        <v>98</v>
      </c>
      <c r="B131" s="319" t="s">
        <v>414</v>
      </c>
      <c r="C131" s="319"/>
      <c r="D131" s="319"/>
      <c r="E131" s="319"/>
      <c r="F131" s="319"/>
      <c r="G131" s="225" t="s">
        <v>219</v>
      </c>
      <c r="H131" s="226" t="s">
        <v>244</v>
      </c>
      <c r="I131" s="227">
        <v>0</v>
      </c>
    </row>
    <row r="132" spans="1:9" ht="15" customHeight="1" x14ac:dyDescent="0.25">
      <c r="A132" s="233">
        <v>99</v>
      </c>
      <c r="B132" s="319" t="s">
        <v>415</v>
      </c>
      <c r="C132" s="319"/>
      <c r="D132" s="319"/>
      <c r="E132" s="319"/>
      <c r="F132" s="319"/>
      <c r="G132" s="225" t="s">
        <v>219</v>
      </c>
      <c r="H132" s="226" t="s">
        <v>244</v>
      </c>
      <c r="I132" s="227">
        <v>0</v>
      </c>
    </row>
    <row r="133" spans="1:9" ht="15" customHeight="1" x14ac:dyDescent="0.25">
      <c r="A133" s="233">
        <v>100</v>
      </c>
      <c r="B133" s="319" t="s">
        <v>416</v>
      </c>
      <c r="C133" s="319"/>
      <c r="D133" s="319"/>
      <c r="E133" s="319"/>
      <c r="F133" s="319"/>
      <c r="G133" s="225" t="s">
        <v>219</v>
      </c>
      <c r="H133" s="226" t="s">
        <v>244</v>
      </c>
      <c r="I133" s="227">
        <v>0</v>
      </c>
    </row>
    <row r="134" spans="1:9" ht="14.1" customHeight="1" x14ac:dyDescent="0.25">
      <c r="A134" s="233">
        <v>101</v>
      </c>
      <c r="B134" s="319" t="s">
        <v>417</v>
      </c>
      <c r="C134" s="319"/>
      <c r="D134" s="319"/>
      <c r="E134" s="319"/>
      <c r="F134" s="319"/>
      <c r="G134" s="225" t="s">
        <v>219</v>
      </c>
      <c r="H134" s="226" t="s">
        <v>244</v>
      </c>
      <c r="I134" s="227">
        <v>0</v>
      </c>
    </row>
    <row r="135" spans="1:9" ht="15" customHeight="1" x14ac:dyDescent="0.25">
      <c r="A135" s="233">
        <v>102</v>
      </c>
      <c r="B135" s="319" t="s">
        <v>418</v>
      </c>
      <c r="C135" s="319"/>
      <c r="D135" s="319"/>
      <c r="E135" s="319"/>
      <c r="F135" s="319"/>
      <c r="G135" s="225" t="s">
        <v>219</v>
      </c>
      <c r="H135" s="226" t="s">
        <v>244</v>
      </c>
      <c r="I135" s="227">
        <v>0</v>
      </c>
    </row>
    <row r="136" spans="1:9" ht="15" customHeight="1" x14ac:dyDescent="0.25">
      <c r="A136" s="233">
        <v>103</v>
      </c>
      <c r="B136" s="319" t="s">
        <v>419</v>
      </c>
      <c r="C136" s="319"/>
      <c r="D136" s="319"/>
      <c r="E136" s="319"/>
      <c r="F136" s="319"/>
      <c r="G136" s="225" t="s">
        <v>219</v>
      </c>
      <c r="H136" s="226" t="s">
        <v>244</v>
      </c>
      <c r="I136" s="227">
        <v>0</v>
      </c>
    </row>
    <row r="137" spans="1:9" ht="15.75" customHeight="1" x14ac:dyDescent="0.25">
      <c r="A137" s="233">
        <v>104</v>
      </c>
      <c r="B137" s="319" t="s">
        <v>119</v>
      </c>
      <c r="C137" s="319"/>
      <c r="D137" s="319"/>
      <c r="E137" s="319"/>
      <c r="F137" s="319"/>
      <c r="G137" s="225" t="s">
        <v>219</v>
      </c>
      <c r="H137" s="226" t="s">
        <v>244</v>
      </c>
      <c r="I137" s="227">
        <v>0</v>
      </c>
    </row>
    <row r="138" spans="1:9" ht="15.75" thickBot="1" x14ac:dyDescent="0.3">
      <c r="D138" s="8"/>
    </row>
    <row r="139" spans="1:9" x14ac:dyDescent="0.25">
      <c r="B139" s="315" t="s">
        <v>110</v>
      </c>
      <c r="C139" s="316"/>
      <c r="D139" s="66"/>
      <c r="E139" s="52"/>
      <c r="F139" s="52"/>
    </row>
    <row r="140" spans="1:9" ht="15.75" thickBot="1" x14ac:dyDescent="0.3">
      <c r="B140" s="317" t="s">
        <v>111</v>
      </c>
      <c r="C140" s="318"/>
      <c r="D140" s="67"/>
      <c r="E140" s="52"/>
      <c r="F140" s="52"/>
    </row>
  </sheetData>
  <mergeCells count="43">
    <mergeCell ref="B1:F1"/>
    <mergeCell ref="B2:F2"/>
    <mergeCell ref="B67:F67"/>
    <mergeCell ref="B68:F68"/>
    <mergeCell ref="B83:F83"/>
    <mergeCell ref="B5:F5"/>
    <mergeCell ref="B6:F6"/>
    <mergeCell ref="B7:F7"/>
    <mergeCell ref="B64:F64"/>
    <mergeCell ref="B63:F63"/>
    <mergeCell ref="B65:F65"/>
    <mergeCell ref="B66:F66"/>
    <mergeCell ref="B3:F3"/>
    <mergeCell ref="B135:D135"/>
    <mergeCell ref="E135:F135"/>
    <mergeCell ref="B131:D131"/>
    <mergeCell ref="E131:F131"/>
    <mergeCell ref="B132:D132"/>
    <mergeCell ref="E132:F132"/>
    <mergeCell ref="B133:D133"/>
    <mergeCell ref="E133:F133"/>
    <mergeCell ref="B134:D134"/>
    <mergeCell ref="E134:F134"/>
    <mergeCell ref="B130:D130"/>
    <mergeCell ref="E130:F130"/>
    <mergeCell ref="B86:F86"/>
    <mergeCell ref="B84:F84"/>
    <mergeCell ref="B85:F85"/>
    <mergeCell ref="B127:D127"/>
    <mergeCell ref="E127:F127"/>
    <mergeCell ref="B128:D128"/>
    <mergeCell ref="E128:F128"/>
    <mergeCell ref="B129:D129"/>
    <mergeCell ref="E129:F129"/>
    <mergeCell ref="B87:F87"/>
    <mergeCell ref="B109:F109"/>
    <mergeCell ref="B110:F110"/>
    <mergeCell ref="B139:C139"/>
    <mergeCell ref="B140:C140"/>
    <mergeCell ref="B136:D136"/>
    <mergeCell ref="E136:F136"/>
    <mergeCell ref="B137:D137"/>
    <mergeCell ref="E137:F137"/>
  </mergeCells>
  <pageMargins left="0.7" right="0.7" top="0.75" bottom="0.75" header="0.3" footer="0.3"/>
  <pageSetup scale="55" fitToHeight="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97E01-67B3-4A97-82E2-4E8B24FF8A45}">
  <sheetPr>
    <tabColor rgb="FFFFC000"/>
  </sheetPr>
  <dimension ref="A1:K109"/>
  <sheetViews>
    <sheetView zoomScale="80" zoomScaleNormal="80" workbookViewId="0">
      <pane xSplit="4" ySplit="5" topLeftCell="E6" activePane="bottomRight" state="frozen"/>
      <selection pane="topRight" activeCell="D1" sqref="D1"/>
      <selection pane="bottomLeft" activeCell="A6" sqref="A6"/>
      <selection pane="bottomRight" activeCell="G73" sqref="G73"/>
    </sheetView>
  </sheetViews>
  <sheetFormatPr defaultColWidth="8.7109375" defaultRowHeight="15" x14ac:dyDescent="0.25"/>
  <cols>
    <col min="1" max="1" width="8.28515625" style="186" bestFit="1" customWidth="1"/>
    <col min="2" max="2" width="8.28515625" style="186" customWidth="1"/>
    <col min="3" max="3" width="12.7109375" style="1" customWidth="1"/>
    <col min="4" max="4" width="15.28515625" style="1" customWidth="1"/>
    <col min="5" max="5" width="70" style="1" customWidth="1"/>
    <col min="6" max="7" width="11.5703125" style="29" customWidth="1"/>
    <col min="8" max="9" width="13.140625" style="29" customWidth="1"/>
    <col min="10" max="11" width="11.5703125" style="29" customWidth="1"/>
    <col min="12" max="16384" width="8.7109375" style="1"/>
  </cols>
  <sheetData>
    <row r="1" spans="1:11" ht="13.9" x14ac:dyDescent="0.25">
      <c r="A1" s="185" t="s">
        <v>120</v>
      </c>
      <c r="B1" s="185"/>
    </row>
    <row r="2" spans="1:11" ht="13.9" x14ac:dyDescent="0.25">
      <c r="A2" s="185" t="s">
        <v>346</v>
      </c>
      <c r="B2" s="185"/>
    </row>
    <row r="3" spans="1:11" ht="13.9" x14ac:dyDescent="0.25">
      <c r="A3" s="186" t="s">
        <v>349</v>
      </c>
      <c r="F3" s="359" t="s">
        <v>352</v>
      </c>
      <c r="G3" s="359"/>
      <c r="H3" s="359"/>
      <c r="I3" s="359"/>
      <c r="J3" s="359"/>
      <c r="K3" s="359"/>
    </row>
    <row r="4" spans="1:11" ht="14.45" thickBot="1" x14ac:dyDescent="0.3">
      <c r="F4" s="188" t="s">
        <v>347</v>
      </c>
      <c r="G4" s="188" t="s">
        <v>348</v>
      </c>
      <c r="H4" s="188" t="s">
        <v>347</v>
      </c>
      <c r="I4" s="188" t="s">
        <v>348</v>
      </c>
      <c r="J4" s="188" t="s">
        <v>347</v>
      </c>
      <c r="K4" s="188" t="s">
        <v>348</v>
      </c>
    </row>
    <row r="5" spans="1:11" ht="28.15" thickBot="1" x14ac:dyDescent="0.3">
      <c r="A5" s="187" t="s">
        <v>190</v>
      </c>
      <c r="B5" s="195" t="s">
        <v>189</v>
      </c>
      <c r="C5" s="25" t="s">
        <v>9</v>
      </c>
      <c r="D5" s="25" t="s">
        <v>152</v>
      </c>
      <c r="E5" s="25" t="s">
        <v>10</v>
      </c>
      <c r="F5" s="33" t="s">
        <v>227</v>
      </c>
      <c r="G5" s="33" t="s">
        <v>227</v>
      </c>
      <c r="H5" s="33" t="s">
        <v>237</v>
      </c>
      <c r="I5" s="33" t="s">
        <v>237</v>
      </c>
      <c r="J5" s="33" t="s">
        <v>240</v>
      </c>
      <c r="K5" s="32" t="s">
        <v>240</v>
      </c>
    </row>
    <row r="6" spans="1:11" ht="27.6" x14ac:dyDescent="0.25">
      <c r="A6" s="39">
        <v>1</v>
      </c>
      <c r="B6" s="39">
        <v>1</v>
      </c>
      <c r="C6" s="36" t="str">
        <f>VLOOKUP(A6,'Draft Control Sheet (for edits)'!A:F,2,0)</f>
        <v>EX</v>
      </c>
      <c r="D6" s="36" t="str">
        <f>VLOOKUP(C6,'Draft Control Sheet (for edits)'!B:G,2,0)</f>
        <v>Example</v>
      </c>
      <c r="E6" s="37" t="str">
        <f>VLOOKUP(A6,'Draft Control Sheet (for edits)'!A:F,4,FALSE)</f>
        <v>Review Tie-Points report to ensure that Total Assets agrees to Total Liabilities and Net Position on BS</v>
      </c>
      <c r="F6" s="194" t="str">
        <f>VLOOKUP(A6,'Draft Control Sheet (for edits)'!A:I,7,FALSE)</f>
        <v>Example</v>
      </c>
      <c r="G6" s="194" t="str">
        <f>VLOOKUP(A6,'Original Control Sheet'!A:I,7,FALSE)</f>
        <v>Example</v>
      </c>
      <c r="H6" s="193" t="str">
        <f>VLOOKUP(A6,'Draft Control Sheet (for edits)'!A:I,8,FALSE)</f>
        <v>Q1,Q2,Q3,Q4</v>
      </c>
      <c r="I6" s="193" t="str">
        <f>VLOOKUP(A6,'Original Control Sheet'!A:I,8,FALSE)</f>
        <v>Q1,Q2,Q3,Q4</v>
      </c>
      <c r="J6" s="41">
        <f>VLOOKUP(A6,'Draft Control Sheet (for edits)'!A:I,9,FALSE)</f>
        <v>0</v>
      </c>
      <c r="K6" s="41">
        <f>VLOOKUP(A6,'Original Control Sheet'!A:I,9,FALSE)</f>
        <v>0</v>
      </c>
    </row>
    <row r="7" spans="1:11" ht="96.6" x14ac:dyDescent="0.25">
      <c r="A7" s="41">
        <v>84</v>
      </c>
      <c r="B7" s="40">
        <v>2</v>
      </c>
      <c r="C7" s="11" t="str">
        <f>VLOOKUP(A7,'Draft Control Sheet (for edits)'!A:F,2,0)</f>
        <v>NAF</v>
      </c>
      <c r="D7" s="5" t="str">
        <f>VLOOKUP(A7,'Draft Control Sheet (for edits)'!A:F,3,FALSE)</f>
        <v>TBCURR3 
(within FS Book)</v>
      </c>
      <c r="E7" s="10" t="str">
        <f>VLOOKUP(A7,'Draft Control Sheet (for edits)'!A:F,4,FALSE)</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F7" s="194" t="str">
        <f>VLOOKUP(A7,'Draft Control Sheet (for edits)'!A:I,7,FALSE)</f>
        <v>Manual</v>
      </c>
      <c r="G7" s="194" t="str">
        <f>VLOOKUP(A7,'Original Control Sheet'!A:I,7,FALSE)</f>
        <v>Manual</v>
      </c>
      <c r="H7" s="193" t="str">
        <f>VLOOKUP(A7,'Draft Control Sheet (for edits)'!A:I,8,FALSE)</f>
        <v>Q1,Q2,Q3,Q4</v>
      </c>
      <c r="I7" s="193" t="str">
        <f>VLOOKUP(A7,'Original Control Sheet'!A:I,8,FALSE)</f>
        <v>Q1,Q2,Q3,Q4</v>
      </c>
      <c r="J7" s="41">
        <f>VLOOKUP(A7,'Draft Control Sheet (for edits)'!A:I,9,FALSE)</f>
        <v>0</v>
      </c>
      <c r="K7" s="41">
        <f>VLOOKUP(A7,'Original Control Sheet'!A:I,9,FALSE)</f>
        <v>0</v>
      </c>
    </row>
    <row r="8" spans="1:11" ht="41.45" x14ac:dyDescent="0.25">
      <c r="A8" s="41">
        <v>3</v>
      </c>
      <c r="B8" s="40">
        <v>3</v>
      </c>
      <c r="C8" s="11" t="str">
        <f>VLOOKUP(A8,'Draft Control Sheet (for edits)'!A:F,2,0)</f>
        <v>ANB</v>
      </c>
      <c r="D8" s="5" t="str">
        <f>VLOOKUP(A8,'Draft Control Sheet (for edits)'!A:F,3,FALSE)</f>
        <v>Anomaly 
(within FS Book)</v>
      </c>
      <c r="E8" s="10" t="str">
        <f>VLOOKUP(A8,'Draft Control Sheet (for edits)'!A:F,4,FALSE)</f>
        <v>Anomaly report has been reviewed (e.g. credit balance in a normally debit balance account or financial statement line item or vice-versa) and all explanations of highlighted trial balance anomalies in the report have been provided to OFM.</v>
      </c>
      <c r="F8" s="194" t="str">
        <f>VLOOKUP(A8,'Draft Control Sheet (for edits)'!A:I,7,FALSE)</f>
        <v>Quarterly</v>
      </c>
      <c r="G8" s="194" t="str">
        <f>VLOOKUP(A8,'Original Control Sheet'!A:I,7,FALSE)</f>
        <v>Quarterly Review</v>
      </c>
      <c r="H8" s="193" t="str">
        <f>VLOOKUP(A8,'Draft Control Sheet (for edits)'!A:I,8,FALSE)</f>
        <v>Q2,Q3,Q4</v>
      </c>
      <c r="I8" s="193" t="str">
        <f>VLOOKUP(A8,'Original Control Sheet'!A:I,8,FALSE)</f>
        <v>Q2,Q3,Q4</v>
      </c>
      <c r="J8" s="41">
        <f>VLOOKUP(A8,'Draft Control Sheet (for edits)'!A:I,9,FALSE)</f>
        <v>0</v>
      </c>
      <c r="K8" s="41">
        <f>VLOOKUP(A8,'Original Control Sheet'!A:I,9,FALSE)</f>
        <v>0</v>
      </c>
    </row>
    <row r="9" spans="1:11" ht="27.6" x14ac:dyDescent="0.25">
      <c r="A9" s="41">
        <v>7</v>
      </c>
      <c r="B9" s="40">
        <v>4</v>
      </c>
      <c r="C9" s="11" t="str">
        <f>VLOOKUP(A9,'Draft Control Sheet (for edits)'!A:F,2,0)</f>
        <v>ICTP</v>
      </c>
      <c r="D9" s="5" t="str">
        <f>VLOOKUP(A9,'Draft Control Sheet (for edits)'!A:F,3,FALSE)</f>
        <v>TBSIMPLE3 
(within FS Book)</v>
      </c>
      <c r="E9" s="10" t="str">
        <f>VLOOKUP(A9,'Draft Control Sheet (for edits)'!A:F,4,FALSE)</f>
        <v xml:space="preserve">Review TBSIMPLE3 and ensure that all intra-commerce transactions have been reported with both the bureau code and fund code. </v>
      </c>
      <c r="F9" s="194" t="str">
        <f>VLOOKUP(A9,'Draft Control Sheet (for edits)'!A:I,7,FALSE)</f>
        <v>Quarterly</v>
      </c>
      <c r="G9" s="194" t="str">
        <f>VLOOKUP(A9,'Original Control Sheet'!A:I,7,FALSE)</f>
        <v>Quarterly Review</v>
      </c>
      <c r="H9" s="193" t="str">
        <f>VLOOKUP(A9,'Draft Control Sheet (for edits)'!A:I,8,FALSE)</f>
        <v>Q1,Q2,Q3,Q4</v>
      </c>
      <c r="I9" s="193" t="str">
        <f>VLOOKUP(A9,'Original Control Sheet'!A:I,8,FALSE)</f>
        <v>Q1,Q2,Q3,Q4</v>
      </c>
      <c r="J9" s="41">
        <f>VLOOKUP(A9,'Draft Control Sheet (for edits)'!A:I,9,FALSE)</f>
        <v>0</v>
      </c>
      <c r="K9" s="41">
        <f>VLOOKUP(A9,'Original Control Sheet'!A:I,9,FALSE)</f>
        <v>0</v>
      </c>
    </row>
    <row r="10" spans="1:11" ht="41.45" x14ac:dyDescent="0.25">
      <c r="A10" s="41">
        <v>83</v>
      </c>
      <c r="B10" s="40">
        <v>5</v>
      </c>
      <c r="C10" s="11" t="str">
        <f>VLOOKUP(A10,'Draft Control Sheet (for edits)'!A:F,2,0)</f>
        <v>FBWT</v>
      </c>
      <c r="D10" s="5" t="str">
        <f>VLOOKUP(A10,'Draft Control Sheet (for edits)'!A:F,3,FALSE)</f>
        <v>TBSIMPLE3 
(within FS Book)</v>
      </c>
      <c r="E10" s="10" t="str">
        <f>VLOOKUP(A10,'Draft Control Sheet (for edits)'!A:F,4,FALSE)</f>
        <v xml:space="preserve">Review bureau 101000 and 109000 balances and verify that bureaus have assigned Trading Partner 099 General Fund for all their FBWT amounts. (May use TBSIMPLE3 report).  </v>
      </c>
      <c r="F10" s="194" t="str">
        <f>VLOOKUP(A10,'Draft Control Sheet (for edits)'!A:I,7,FALSE)</f>
        <v>Manual</v>
      </c>
      <c r="G10" s="194" t="str">
        <f>VLOOKUP(A10,'Original Control Sheet'!A:I,7,FALSE)</f>
        <v>Manual</v>
      </c>
      <c r="H10" s="193" t="str">
        <f>VLOOKUP(A10,'Draft Control Sheet (for edits)'!A:I,8,FALSE)</f>
        <v>Q1,Q2,Q3,Q4</v>
      </c>
      <c r="I10" s="193" t="str">
        <f>VLOOKUP(A10,'Original Control Sheet'!A:I,8,FALSE)</f>
        <v>Q1,Q2,Q3,Q4</v>
      </c>
      <c r="J10" s="41">
        <f>VLOOKUP(A10,'Draft Control Sheet (for edits)'!A:I,9,FALSE)</f>
        <v>0</v>
      </c>
      <c r="K10" s="41">
        <f>VLOOKUP(A10,'Original Control Sheet'!A:I,9,FALSE)</f>
        <v>0</v>
      </c>
    </row>
    <row r="11" spans="1:11" ht="27.6" x14ac:dyDescent="0.25">
      <c r="A11" s="41">
        <v>22</v>
      </c>
      <c r="B11" s="40">
        <v>6</v>
      </c>
      <c r="C11" s="11" t="str">
        <f>VLOOKUP(A11,'Draft Control Sheet (for edits)'!A:F,2,0)</f>
        <v>ETB-P</v>
      </c>
      <c r="D11" s="5" t="str">
        <f>VLOOKUP(A11,'Draft Control Sheet (for edits)'!A:F,3,FALSE)</f>
        <v>ETB_TIE 
(within FS Book)</v>
      </c>
      <c r="E11" s="10" t="str">
        <f>VLOOKUP(A11,'Draft Control Sheet (for edits)'!A:F,4,FALSE)</f>
        <v>Review Tie-Points report to ensure that for each fund group, proprietary (all accounts except 400000 series) SGL accounts foot to zero.</v>
      </c>
      <c r="F11" s="194" t="str">
        <f>VLOOKUP(A11,'Draft Control Sheet (for edits)'!A:I,7,FALSE)</f>
        <v>Quarterly</v>
      </c>
      <c r="G11" s="194" t="str">
        <f>VLOOKUP(A11,'Original Control Sheet'!A:I,7,FALSE)</f>
        <v>Quarterly Review</v>
      </c>
      <c r="H11" s="193" t="str">
        <f>VLOOKUP(A11,'Draft Control Sheet (for edits)'!A:I,8,FALSE)</f>
        <v>Q1,Q2,Q3,Q4</v>
      </c>
      <c r="I11" s="193" t="str">
        <f>VLOOKUP(A11,'Original Control Sheet'!A:I,8,FALSE)</f>
        <v>Q1,Q2,Q3,Q4</v>
      </c>
      <c r="J11" s="41">
        <f>VLOOKUP(A11,'Draft Control Sheet (for edits)'!A:I,9,FALSE)</f>
        <v>0</v>
      </c>
      <c r="K11" s="41">
        <f>VLOOKUP(A11,'Original Control Sheet'!A:I,9,FALSE)</f>
        <v>0</v>
      </c>
    </row>
    <row r="12" spans="1:11" ht="27.6" x14ac:dyDescent="0.25">
      <c r="A12" s="41">
        <v>23</v>
      </c>
      <c r="B12" s="40">
        <v>7</v>
      </c>
      <c r="C12" s="11" t="str">
        <f>VLOOKUP(A12,'Draft Control Sheet (for edits)'!A:F,2,0)</f>
        <v>ETB-B</v>
      </c>
      <c r="D12" s="5" t="str">
        <f>VLOOKUP(A12,'Draft Control Sheet (for edits)'!A:F,3,FALSE)</f>
        <v>ETB_TIE 
(within FS Book)</v>
      </c>
      <c r="E12" s="10" t="str">
        <f>VLOOKUP(A12,'Draft Control Sheet (for edits)'!A:F,4,FALSE)</f>
        <v xml:space="preserve">Review Tie-Points report to ensure that for each fund group, budgetary (400000 series) SGL accounts foot to zero. </v>
      </c>
      <c r="F12" s="194" t="str">
        <f>VLOOKUP(A12,'Draft Control Sheet (for edits)'!A:I,7,FALSE)</f>
        <v>Quarterly</v>
      </c>
      <c r="G12" s="194" t="str">
        <f>VLOOKUP(A12,'Original Control Sheet'!A:I,7,FALSE)</f>
        <v>Quarterly Review</v>
      </c>
      <c r="H12" s="193" t="str">
        <f>VLOOKUP(A12,'Draft Control Sheet (for edits)'!A:I,8,FALSE)</f>
        <v>Q1,Q2,Q3,Q4</v>
      </c>
      <c r="I12" s="193" t="str">
        <f>VLOOKUP(A12,'Original Control Sheet'!A:I,8,FALSE)</f>
        <v>Q1,Q2,Q3,Q4</v>
      </c>
      <c r="J12" s="41">
        <f>VLOOKUP(A12,'Draft Control Sheet (for edits)'!A:I,9,FALSE)</f>
        <v>0</v>
      </c>
      <c r="K12" s="41">
        <f>VLOOKUP(A12,'Original Control Sheet'!A:I,9,FALSE)</f>
        <v>0</v>
      </c>
    </row>
    <row r="13" spans="1:11" ht="75" x14ac:dyDescent="0.25">
      <c r="A13" s="41">
        <v>24</v>
      </c>
      <c r="B13" s="40">
        <v>8</v>
      </c>
      <c r="C13" s="11" t="str">
        <f>VLOOKUP(A13,'Draft Control Sheet (for edits)'!A:F,2,0)</f>
        <v>PC</v>
      </c>
      <c r="D13" s="5" t="str">
        <f>VLOOKUP(A13,'Draft Control Sheet (for edits)'!A:F,3,FALSE)</f>
        <v>TBTIEPTS 
(within FS Book)</v>
      </c>
      <c r="E13" s="10" t="str">
        <f>VLOOKUP(A13,'Draft Control Sheet (for edits)'!A:F,4,FALSE)</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F13" s="194" t="str">
        <f>VLOOKUP(A13,'Draft Control Sheet (for edits)'!A:I,7,FALSE)</f>
        <v>Quarterly</v>
      </c>
      <c r="G13" s="194" t="str">
        <f>VLOOKUP(A13,'Original Control Sheet'!A:I,7,FALSE)</f>
        <v>Quarterly Review</v>
      </c>
      <c r="H13" s="193" t="str">
        <f>VLOOKUP(A13,'Draft Control Sheet (for edits)'!A:I,8,FALSE)</f>
        <v>Q1,Q2,Q3,Q4</v>
      </c>
      <c r="I13" s="193" t="str">
        <f>VLOOKUP(A13,'Original Control Sheet'!A:I,8,FALSE)</f>
        <v>Q1,Q2,Q3,Q4</v>
      </c>
      <c r="J13" s="41">
        <f>VLOOKUP(A13,'Draft Control Sheet (for edits)'!A:I,9,FALSE)</f>
        <v>0</v>
      </c>
      <c r="K13" s="41">
        <f>VLOOKUP(A13,'Original Control Sheet'!A:I,9,FALSE)</f>
        <v>0</v>
      </c>
    </row>
    <row r="14" spans="1:11" ht="27.6" x14ac:dyDescent="0.25">
      <c r="A14" s="41">
        <v>27</v>
      </c>
      <c r="B14" s="40">
        <v>9</v>
      </c>
      <c r="C14" s="11" t="str">
        <f>VLOOKUP(A14,'Draft Control Sheet (for edits)'!A:F,2,0)</f>
        <v>BS</v>
      </c>
      <c r="D14" s="5" t="str">
        <f>VLOOKUP(A14,'Draft Control Sheet (for edits)'!A:F,3,FALSE)</f>
        <v>TIEPOINT 
(within FS Book)</v>
      </c>
      <c r="E14" s="10" t="str">
        <f>VLOOKUP(A14,'Draft Control Sheet (for edits)'!A:F,4,FALSE)</f>
        <v>Review Tie-Points report to ensure that Total Assets agrees to Total Liabilities and Net Position on BS</v>
      </c>
      <c r="F14" s="194" t="str">
        <f>VLOOKUP(A14,'Draft Control Sheet (for edits)'!A:I,7,FALSE)</f>
        <v>Quarterly</v>
      </c>
      <c r="G14" s="194" t="str">
        <f>VLOOKUP(A14,'Original Control Sheet'!A:I,7,FALSE)</f>
        <v>Quarterly Review</v>
      </c>
      <c r="H14" s="193" t="str">
        <f>VLOOKUP(A14,'Draft Control Sheet (for edits)'!A:I,8,FALSE)</f>
        <v>Q1,Q2,Q3,Q4</v>
      </c>
      <c r="I14" s="193" t="str">
        <f>VLOOKUP(A14,'Original Control Sheet'!A:I,8,FALSE)</f>
        <v>Q1,Q2,Q3,Q4</v>
      </c>
      <c r="J14" s="41">
        <f>VLOOKUP(A14,'Draft Control Sheet (for edits)'!A:I,9,FALSE)</f>
        <v>0</v>
      </c>
      <c r="K14" s="41">
        <f>VLOOKUP(A14,'Original Control Sheet'!A:I,9,FALSE)</f>
        <v>0</v>
      </c>
    </row>
    <row r="15" spans="1:11" ht="55.15" x14ac:dyDescent="0.25">
      <c r="A15" s="41">
        <v>28</v>
      </c>
      <c r="B15" s="40">
        <v>10</v>
      </c>
      <c r="C15" s="11" t="str">
        <f>VLOOKUP(A15,'Draft Control Sheet (for edits)'!A:F,2,0)</f>
        <v>NP-1</v>
      </c>
      <c r="D15" s="5" t="str">
        <f>VLOOKUP(A15,'Draft Control Sheet (for edits)'!A:F,3,FALSE)</f>
        <v>TIEPOINT 
(within FS Book)</v>
      </c>
      <c r="E15" s="10" t="str">
        <f>VLOOKUP(A15,'Draft Control Sheet (for edits)'!A:F,4,FALSE)</f>
        <v>Review Tie-Points report to ensure that Net Position-Unexpended Appropriations on BS agrees with Ending Net Position-Unexpended Appropriations on St of CNP. 
This tie-point is only applicable to appropriated funds.</v>
      </c>
      <c r="F15" s="194" t="str">
        <f>VLOOKUP(A15,'Draft Control Sheet (for edits)'!A:I,7,FALSE)</f>
        <v>Quarterly</v>
      </c>
      <c r="G15" s="194" t="str">
        <f>VLOOKUP(A15,'Original Control Sheet'!A:I,7,FALSE)</f>
        <v>Quarterly Review</v>
      </c>
      <c r="H15" s="193" t="str">
        <f>VLOOKUP(A15,'Draft Control Sheet (for edits)'!A:I,8,FALSE)</f>
        <v>Q1,Q2,Q3,Q4</v>
      </c>
      <c r="I15" s="193" t="str">
        <f>VLOOKUP(A15,'Original Control Sheet'!A:I,8,FALSE)</f>
        <v>Q1,Q2,Q3,Q4</v>
      </c>
      <c r="J15" s="41">
        <f>VLOOKUP(A15,'Draft Control Sheet (for edits)'!A:I,9,FALSE)</f>
        <v>0</v>
      </c>
      <c r="K15" s="41">
        <f>VLOOKUP(A15,'Original Control Sheet'!A:I,9,FALSE)</f>
        <v>0</v>
      </c>
    </row>
    <row r="16" spans="1:11" ht="41.45" x14ac:dyDescent="0.25">
      <c r="A16" s="41">
        <v>29</v>
      </c>
      <c r="B16" s="40">
        <v>11</v>
      </c>
      <c r="C16" s="11" t="str">
        <f>VLOOKUP(A16,'Draft Control Sheet (for edits)'!A:F,2,0)</f>
        <v>NP-2</v>
      </c>
      <c r="D16" s="5" t="str">
        <f>VLOOKUP(A16,'Draft Control Sheet (for edits)'!A:F,3,FALSE)</f>
        <v>TIEPOINT 
(within FS Book)</v>
      </c>
      <c r="E16" s="10" t="str">
        <f>VLOOKUP(A16,'Draft Control Sheet (for edits)'!A:F,4,FALSE)</f>
        <v xml:space="preserve">Review Tie-Points report to ensure that Net Position-Cumulative Results of Operations on BS agrees with Ending Net Position-Cumulative Results of Operations on St of CNP. </v>
      </c>
      <c r="F16" s="194" t="str">
        <f>VLOOKUP(A16,'Draft Control Sheet (for edits)'!A:I,7,FALSE)</f>
        <v>Quarterly</v>
      </c>
      <c r="G16" s="194" t="str">
        <f>VLOOKUP(A16,'Original Control Sheet'!A:I,7,FALSE)</f>
        <v>Quarterly Review</v>
      </c>
      <c r="H16" s="193" t="str">
        <f>VLOOKUP(A16,'Draft Control Sheet (for edits)'!A:I,8,FALSE)</f>
        <v>Q1,Q2,Q3,Q4</v>
      </c>
      <c r="I16" s="193" t="str">
        <f>VLOOKUP(A16,'Original Control Sheet'!A:I,8,FALSE)</f>
        <v>Q1,Q2,Q3,Q4</v>
      </c>
      <c r="J16" s="41">
        <f>VLOOKUP(A16,'Draft Control Sheet (for edits)'!A:I,9,FALSE)</f>
        <v>0</v>
      </c>
      <c r="K16" s="41">
        <f>VLOOKUP(A16,'Original Control Sheet'!A:I,9,FALSE)</f>
        <v>0</v>
      </c>
    </row>
    <row r="17" spans="1:11" ht="69" x14ac:dyDescent="0.25">
      <c r="A17" s="41">
        <v>30</v>
      </c>
      <c r="B17" s="40">
        <v>12</v>
      </c>
      <c r="C17" s="11" t="str">
        <f>VLOOKUP(A17,'Draft Control Sheet (for edits)'!A:F,2,0)</f>
        <v>AU</v>
      </c>
      <c r="D17" s="5" t="str">
        <f>VLOOKUP(A17,'Draft Control Sheet (for edits)'!A:F,3,FALSE)</f>
        <v>TIEPOINT 
(within FS Book)</v>
      </c>
      <c r="E17" s="10" t="str">
        <f>VLOOKUP(A17,'Draft Control Sheet (for edits)'!A:F,4,FALSE)</f>
        <v>Review Tie-Points report to ensure that Appropriations Used on St of CNP is reported in equal and opposite directions in Cumulative Results of Operation column and Unexpended Appropriations columns.
This tie-point is only applicable to appropriated funds.</v>
      </c>
      <c r="F17" s="194" t="str">
        <f>VLOOKUP(A17,'Draft Control Sheet (for edits)'!A:I,7,FALSE)</f>
        <v>Quarterly</v>
      </c>
      <c r="G17" s="194" t="str">
        <f>VLOOKUP(A17,'Original Control Sheet'!A:I,7,FALSE)</f>
        <v>Quarterly Review</v>
      </c>
      <c r="H17" s="193" t="str">
        <f>VLOOKUP(A17,'Draft Control Sheet (for edits)'!A:I,8,FALSE)</f>
        <v>Q1,Q2,Q3,Q4</v>
      </c>
      <c r="I17" s="193" t="str">
        <f>VLOOKUP(A17,'Original Control Sheet'!A:I,8,FALSE)</f>
        <v>Q1,Q2,Q3,Q4</v>
      </c>
      <c r="J17" s="41">
        <f>VLOOKUP(A17,'Draft Control Sheet (for edits)'!A:I,9,FALSE)</f>
        <v>0</v>
      </c>
      <c r="K17" s="41">
        <f>VLOOKUP(A17,'Original Control Sheet'!A:I,9,FALSE)</f>
        <v>0</v>
      </c>
    </row>
    <row r="18" spans="1:11" ht="27.6" x14ac:dyDescent="0.25">
      <c r="A18" s="41">
        <v>31</v>
      </c>
      <c r="B18" s="40">
        <v>13</v>
      </c>
      <c r="C18" s="11" t="str">
        <f>VLOOKUP(A18,'Draft Control Sheet (for edits)'!A:F,2,0)</f>
        <v>BR</v>
      </c>
      <c r="D18" s="5" t="str">
        <f>VLOOKUP(A18,'Draft Control Sheet (for edits)'!A:F,3,FALSE)</f>
        <v>TIEPOINT 
(within FS Book)</v>
      </c>
      <c r="E18" s="10" t="str">
        <f>VLOOKUP(A18,'Draft Control Sheet (for edits)'!A:F,4,FALSE)</f>
        <v xml:space="preserve">Review Tie-Points Report to ensure Total Budgetary Resources equals Total Status of Budgetary Resources on St of BR. </v>
      </c>
      <c r="F18" s="194" t="str">
        <f>VLOOKUP(A18,'Draft Control Sheet (for edits)'!A:I,7,FALSE)</f>
        <v>Quarterly</v>
      </c>
      <c r="G18" s="194" t="str">
        <f>VLOOKUP(A18,'Original Control Sheet'!A:I,7,FALSE)</f>
        <v>Quarterly Review</v>
      </c>
      <c r="H18" s="193" t="str">
        <f>VLOOKUP(A18,'Draft Control Sheet (for edits)'!A:I,8,FALSE)</f>
        <v>Q1,Q2,Q3,Q4</v>
      </c>
      <c r="I18" s="193" t="str">
        <f>VLOOKUP(A18,'Original Control Sheet'!A:I,8,FALSE)</f>
        <v>Q1,Q2,Q3,Q4</v>
      </c>
      <c r="J18" s="41">
        <f>VLOOKUP(A18,'Draft Control Sheet (for edits)'!A:I,9,FALSE)</f>
        <v>0</v>
      </c>
      <c r="K18" s="41">
        <f>VLOOKUP(A18,'Original Control Sheet'!A:I,9,FALSE)</f>
        <v>0</v>
      </c>
    </row>
    <row r="19" spans="1:11" ht="27.6" x14ac:dyDescent="0.25">
      <c r="A19" s="41">
        <v>32</v>
      </c>
      <c r="B19" s="40">
        <v>14</v>
      </c>
      <c r="C19" s="11" t="str">
        <f>VLOOKUP(A19,'Draft Control Sheet (for edits)'!A:F,2,0)</f>
        <v>SCA</v>
      </c>
      <c r="D19" s="5" t="str">
        <f>VLOOKUP(A19,'Draft Control Sheet (for edits)'!A:F,3,FALSE)</f>
        <v>TIEPOINT 
(within FS Book)</v>
      </c>
      <c r="E19" s="10" t="str">
        <f>VLOOKUP(A19,'Draft Control Sheet (for edits)'!A:F,4,FALSE)</f>
        <v xml:space="preserve">Review Tie-Points report to ensure that custodial activity on the Statement of Custodial Activity nets out to zero.                                                                                                                                                                                                                                                                                                                                                                                                                                                                                                                                                                                                                              </v>
      </c>
      <c r="F19" s="194" t="str">
        <f>VLOOKUP(A19,'Draft Control Sheet (for edits)'!A:I,7,FALSE)</f>
        <v>Quarterly</v>
      </c>
      <c r="G19" s="194" t="str">
        <f>VLOOKUP(A19,'Original Control Sheet'!A:I,7,FALSE)</f>
        <v>Quarterly Review</v>
      </c>
      <c r="H19" s="193" t="str">
        <f>VLOOKUP(A19,'Draft Control Sheet (for edits)'!A:I,8,FALSE)</f>
        <v>Q1,Q2,Q3,Q4</v>
      </c>
      <c r="I19" s="193" t="str">
        <f>VLOOKUP(A19,'Original Control Sheet'!A:I,8,FALSE)</f>
        <v>Q1,Q2,Q3,Q4</v>
      </c>
      <c r="J19" s="41">
        <f>VLOOKUP(A19,'Draft Control Sheet (for edits)'!A:I,9,FALSE)</f>
        <v>0</v>
      </c>
      <c r="K19" s="41">
        <f>VLOOKUP(A19,'Original Control Sheet'!A:I,9,FALSE)</f>
        <v>0</v>
      </c>
    </row>
    <row r="20" spans="1:11" ht="60" x14ac:dyDescent="0.25">
      <c r="A20" s="41">
        <v>33</v>
      </c>
      <c r="B20" s="40">
        <v>15</v>
      </c>
      <c r="C20" s="11" t="str">
        <f>VLOOKUP(A20,'Draft Control Sheet (for edits)'!A:F,2,0)</f>
        <v>ICDIF</v>
      </c>
      <c r="D20" s="5" t="str">
        <f>VLOOKUP(A20,'Draft Control Sheet (for edits)'!A:F,3,FALSE)</f>
        <v>TIEPOINT 
(within FS Book)</v>
      </c>
      <c r="E20" s="10" t="str">
        <f>VLOOKUP(A20,'Draft Control Sheet (for edits)'!A:F,4,FALSE)</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F20" s="194" t="str">
        <f>VLOOKUP(A20,'Draft Control Sheet (for edits)'!A:I,7,FALSE)</f>
        <v>Quarterly</v>
      </c>
      <c r="G20" s="194" t="str">
        <f>VLOOKUP(A20,'Original Control Sheet'!A:I,7,FALSE)</f>
        <v>Quarterly Review</v>
      </c>
      <c r="H20" s="193" t="str">
        <f>VLOOKUP(A20,'Draft Control Sheet (for edits)'!A:I,8,FALSE)</f>
        <v>Q1,Q2,Q3,Q4</v>
      </c>
      <c r="I20" s="193" t="str">
        <f>VLOOKUP(A20,'Original Control Sheet'!A:I,8,FALSE)</f>
        <v>Q1,Q2,Q3,Q4</v>
      </c>
      <c r="J20" s="41" t="str">
        <f>VLOOKUP(A20,'Draft Control Sheet (for edits)'!A:I,9,FALSE)</f>
        <v>$250k&lt;</v>
      </c>
      <c r="K20" s="41" t="str">
        <f>VLOOKUP(A20,'Original Control Sheet'!A:I,9,FALSE)</f>
        <v>$250k&lt;</v>
      </c>
    </row>
    <row r="21" spans="1:11" ht="41.45" x14ac:dyDescent="0.25">
      <c r="A21" s="41">
        <v>34</v>
      </c>
      <c r="B21" s="40">
        <v>16</v>
      </c>
      <c r="C21" s="11" t="str">
        <f>VLOOKUP(A21,'Draft Control Sheet (for edits)'!A:F,2,0)</f>
        <v>IFC</v>
      </c>
      <c r="D21" s="5" t="str">
        <f>VLOOKUP(A21,'Draft Control Sheet (for edits)'!A:F,3,FALSE)</f>
        <v>TIEPOINT 
(within FS Book)</v>
      </c>
      <c r="E21" s="10" t="str">
        <f>VLOOKUP(A21,'Draft Control Sheet (for edits)'!A:F,4,FALSE)</f>
        <v xml:space="preserve">Review Tie-Points report to ensure that Imputed Financing account 578000 by Trading Partner agrees with Imputed Costs account 673000 by Trading Partner (most bureaus will have an amount in these accounts). </v>
      </c>
      <c r="F21" s="194" t="str">
        <f>VLOOKUP(A21,'Draft Control Sheet (for edits)'!A:I,7,FALSE)</f>
        <v>Quarterly</v>
      </c>
      <c r="G21" s="194" t="str">
        <f>VLOOKUP(A21,'Original Control Sheet'!A:I,7,FALSE)</f>
        <v>Quarterly Review</v>
      </c>
      <c r="H21" s="193" t="str">
        <f>VLOOKUP(A21,'Draft Control Sheet (for edits)'!A:I,8,FALSE)</f>
        <v>Q1,Q2,Q3,Q4</v>
      </c>
      <c r="I21" s="193" t="str">
        <f>VLOOKUP(A21,'Original Control Sheet'!A:I,8,FALSE)</f>
        <v>Q1,Q2,Q3,Q4</v>
      </c>
      <c r="J21" s="41">
        <f>VLOOKUP(A21,'Draft Control Sheet (for edits)'!A:I,9,FALSE)</f>
        <v>0</v>
      </c>
      <c r="K21" s="41">
        <f>VLOOKUP(A21,'Original Control Sheet'!A:I,9,FALSE)</f>
        <v>0</v>
      </c>
    </row>
    <row r="22" spans="1:11" ht="27.6" x14ac:dyDescent="0.25">
      <c r="A22" s="41">
        <v>35</v>
      </c>
      <c r="B22" s="40">
        <v>17</v>
      </c>
      <c r="C22" s="11" t="str">
        <f>VLOOKUP(A22,'Draft Control Sheet (for edits)'!A:F,2,0)</f>
        <v>NCO-1</v>
      </c>
      <c r="D22" s="5" t="str">
        <f>VLOOKUP(A22,'Draft Control Sheet (for edits)'!A:F,3,FALSE)</f>
        <v>TIEPOINT 
(within FS Book)</v>
      </c>
      <c r="E22" s="10" t="str">
        <f>VLOOKUP(A22,'Draft Control Sheet (for edits)'!A:F,4,FALSE)</f>
        <v xml:space="preserve">Review Tie-Points report to ensure that Net Cost of Operations on St of CNP and St of NC agree. </v>
      </c>
      <c r="F22" s="194" t="str">
        <f>VLOOKUP(A22,'Draft Control Sheet (for edits)'!A:I,7,FALSE)</f>
        <v>Quarterly</v>
      </c>
      <c r="G22" s="194" t="str">
        <f>VLOOKUP(A22,'Original Control Sheet'!A:I,7,FALSE)</f>
        <v>Quarterly Review</v>
      </c>
      <c r="H22" s="193" t="str">
        <f>VLOOKUP(A22,'Draft Control Sheet (for edits)'!A:I,8,FALSE)</f>
        <v>Q1,Q2,Q3,Q4</v>
      </c>
      <c r="I22" s="193" t="str">
        <f>VLOOKUP(A22,'Original Control Sheet'!A:I,8,FALSE)</f>
        <v>Q1,Q2,Q3,Q4</v>
      </c>
      <c r="J22" s="41">
        <f>VLOOKUP(A22,'Draft Control Sheet (for edits)'!A:I,9,FALSE)</f>
        <v>0</v>
      </c>
      <c r="K22" s="41">
        <f>VLOOKUP(A22,'Original Control Sheet'!A:I,9,FALSE)</f>
        <v>0</v>
      </c>
    </row>
    <row r="23" spans="1:11" ht="45" x14ac:dyDescent="0.25">
      <c r="A23" s="41">
        <v>36</v>
      </c>
      <c r="B23" s="40">
        <v>18</v>
      </c>
      <c r="C23" s="11" t="str">
        <f>VLOOKUP(A23,'Draft Control Sheet (for edits)'!A:F,2,0)</f>
        <v>OPM</v>
      </c>
      <c r="D23" s="5" t="str">
        <f>VLOOKUP(A23,'Draft Control Sheet (for edits)'!A:F,3,FALSE)</f>
        <v>TIEPOINT 
(within FS Book)</v>
      </c>
      <c r="E23" s="10" t="str">
        <f>VLOOKUP(A23,'Draft Control Sheet (for edits)'!A:F,4,FALSE)</f>
        <v xml:space="preserve">Review OPM (Trading Partner 024) Confirmation Report to ensure that breakdown of SGL account 640000F Funded Benefit Expense entered into confirmation schedule agrees with balance of SGL 640000F. </v>
      </c>
      <c r="F23" s="194" t="str">
        <f>VLOOKUP(A23,'Draft Control Sheet (for edits)'!A:I,7,FALSE)</f>
        <v>Quarterly</v>
      </c>
      <c r="G23" s="194" t="str">
        <f>VLOOKUP(A23,'Original Control Sheet'!A:I,7,FALSE)</f>
        <v>Quarterly Review</v>
      </c>
      <c r="H23" s="193" t="str">
        <f>VLOOKUP(A23,'Draft Control Sheet (for edits)'!A:I,8,FALSE)</f>
        <v>Q1,Q2,Q3,Q4</v>
      </c>
      <c r="I23" s="193" t="str">
        <f>VLOOKUP(A23,'Original Control Sheet'!A:I,8,FALSE)</f>
        <v>Q1,Q2,Q3,Q4</v>
      </c>
      <c r="J23" s="41">
        <f>VLOOKUP(A23,'Draft Control Sheet (for edits)'!A:I,9,FALSE)</f>
        <v>0</v>
      </c>
      <c r="K23" s="41">
        <f>VLOOKUP(A23,'Original Control Sheet'!A:I,9,FALSE)</f>
        <v>0</v>
      </c>
    </row>
    <row r="24" spans="1:11" ht="45" x14ac:dyDescent="0.25">
      <c r="A24" s="41">
        <v>37</v>
      </c>
      <c r="B24" s="40">
        <v>19</v>
      </c>
      <c r="C24" s="11" t="str">
        <f>VLOOKUP(A24,'Draft Control Sheet (for edits)'!A:F,2,0)</f>
        <v>JF</v>
      </c>
      <c r="D24" s="5" t="str">
        <f>VLOOKUP(A24,'Draft Control Sheet (for edits)'!A:F,3,FALSE)</f>
        <v>TIEPOINT 
(within FS Book)</v>
      </c>
      <c r="E24" s="10" t="str">
        <f>VLOOKUP(A24,'Draft Control Sheet (for edits)'!A:F,4,FALSE)</f>
        <v xml:space="preserve">Account balances in SGL accounts 578000 Imputed Financing and 673000 Imputed Costs for Trading Partner 020 (Treasury) include Judgment Fund payments per memoranda e-mailed to bureaus. </v>
      </c>
      <c r="F24" s="194" t="str">
        <f>VLOOKUP(A24,'Draft Control Sheet (for edits)'!A:I,7,FALSE)</f>
        <v>Quarterly</v>
      </c>
      <c r="G24" s="194" t="str">
        <f>VLOOKUP(A24,'Original Control Sheet'!A:I,7,FALSE)</f>
        <v>Quarterly Review</v>
      </c>
      <c r="H24" s="193" t="str">
        <f>VLOOKUP(A24,'Draft Control Sheet (for edits)'!A:I,8,FALSE)</f>
        <v>Q1,Q2,Q3,Q4</v>
      </c>
      <c r="I24" s="193" t="str">
        <f>VLOOKUP(A24,'Original Control Sheet'!A:I,8,FALSE)</f>
        <v>Q1,Q2,Q3,Q4</v>
      </c>
      <c r="J24" s="41">
        <f>VLOOKUP(A24,'Draft Control Sheet (for edits)'!A:I,9,FALSE)</f>
        <v>0</v>
      </c>
      <c r="K24" s="41">
        <f>VLOOKUP(A24,'Original Control Sheet'!A:I,9,FALSE)</f>
        <v>0</v>
      </c>
    </row>
    <row r="25" spans="1:11" ht="165" x14ac:dyDescent="0.25">
      <c r="A25" s="41">
        <v>38</v>
      </c>
      <c r="B25" s="40">
        <v>20</v>
      </c>
      <c r="C25" s="11" t="str">
        <f>VLOOKUP(A25,'Draft Control Sheet (for edits)'!A:F,2,0)</f>
        <v>DOL</v>
      </c>
      <c r="D25" s="5" t="str">
        <f>VLOOKUP(A25,'Draft Control Sheet (for edits)'!A:F,3,FALSE)</f>
        <v>TIEPOINT 
(within FS Book)</v>
      </c>
      <c r="E25" s="10" t="str">
        <f>VLOOKUP(A25,'Draft Control Sheet (for edits)'!A:F,4,FALSE)</f>
        <v xml:space="preserve">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v>
      </c>
      <c r="F25" s="194" t="str">
        <f>VLOOKUP(A25,'Draft Control Sheet (for edits)'!A:I,7,FALSE)</f>
        <v>Quarterly</v>
      </c>
      <c r="G25" s="194" t="str">
        <f>VLOOKUP(A25,'Original Control Sheet'!A:I,7,FALSE)</f>
        <v>Quarterly Review</v>
      </c>
      <c r="H25" s="193" t="str">
        <f>VLOOKUP(A25,'Draft Control Sheet (for edits)'!A:I,8,FALSE)</f>
        <v>Q1,Q2,Q3,Q4</v>
      </c>
      <c r="I25" s="193" t="str">
        <f>VLOOKUP(A25,'Original Control Sheet'!A:I,8,FALSE)</f>
        <v>Q1,Q2,Q3,Q4</v>
      </c>
      <c r="J25" s="41">
        <f>VLOOKUP(A25,'Draft Control Sheet (for edits)'!A:I,9,FALSE)</f>
        <v>0</v>
      </c>
      <c r="K25" s="41">
        <f>VLOOKUP(A25,'Original Control Sheet'!A:I,9,FALSE)</f>
        <v>0</v>
      </c>
    </row>
    <row r="26" spans="1:11" ht="45" x14ac:dyDescent="0.25">
      <c r="A26" s="41">
        <v>39</v>
      </c>
      <c r="B26" s="40">
        <v>21</v>
      </c>
      <c r="C26" s="11" t="str">
        <f>VLOOKUP(A26,'Draft Control Sheet (for edits)'!A:F,2,0)</f>
        <v>NEA-1</v>
      </c>
      <c r="D26" s="5" t="str">
        <f>VLOOKUP(A26,'Draft Control Sheet (for edits)'!A:F,3,FALSE)</f>
        <v>TIEPOINT 
(within FS Book)</v>
      </c>
      <c r="E26" s="10" t="str">
        <f>VLOOKUP(A26,'Draft Control Sheet (for edits)'!A:F,4,FALSE)</f>
        <v>Review Tie-Points report to ensure Non-Entity Assets equals corresponding liabilities entered into Non-entity assets schedule. (see NONENTITY report).</v>
      </c>
      <c r="F26" s="194" t="str">
        <f>VLOOKUP(A26,'Draft Control Sheet (for edits)'!A:I,7,FALSE)</f>
        <v>Quarterly</v>
      </c>
      <c r="G26" s="194" t="str">
        <f>VLOOKUP(A26,'Original Control Sheet'!A:I,7,FALSE)</f>
        <v>Quarterly Review</v>
      </c>
      <c r="H26" s="193" t="str">
        <f>VLOOKUP(A26,'Draft Control Sheet (for edits)'!A:I,8,FALSE)</f>
        <v>Q3,Q4</v>
      </c>
      <c r="I26" s="193" t="str">
        <f>VLOOKUP(A26,'Original Control Sheet'!A:I,8,FALSE)</f>
        <v>Q3,Q4</v>
      </c>
      <c r="J26" s="41">
        <f>VLOOKUP(A26,'Draft Control Sheet (for edits)'!A:I,9,FALSE)</f>
        <v>0</v>
      </c>
      <c r="K26" s="41">
        <f>VLOOKUP(A26,'Original Control Sheet'!A:I,9,FALSE)</f>
        <v>0</v>
      </c>
    </row>
    <row r="27" spans="1:11" ht="240" x14ac:dyDescent="0.25">
      <c r="A27" s="41">
        <v>40</v>
      </c>
      <c r="B27" s="40">
        <v>22</v>
      </c>
      <c r="C27" s="11" t="str">
        <f>VLOOKUP(A27,'Draft Control Sheet (for edits)'!A:F,2,0)</f>
        <v>AF</v>
      </c>
      <c r="D27" s="5" t="str">
        <f>VLOOKUP(A27,'Draft Control Sheet (for edits)'!A:F,3,FALSE)</f>
        <v>TIEPOINT 
(within FS Book)</v>
      </c>
      <c r="E27" s="10" t="str">
        <f>VLOOKUP(A27,'Draft Control Sheet (for edits)'!A:F,4,FALSE)</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v>
      </c>
      <c r="F27" s="194" t="str">
        <f>VLOOKUP(A27,'Draft Control Sheet (for edits)'!A:I,7,FALSE)</f>
        <v>Quarterly</v>
      </c>
      <c r="G27" s="194" t="str">
        <f>VLOOKUP(A27,'Original Control Sheet'!A:I,7,FALSE)</f>
        <v>Quarterly Review</v>
      </c>
      <c r="H27" s="193" t="str">
        <f>VLOOKUP(A27,'Draft Control Sheet (for edits)'!A:I,8,FALSE)</f>
        <v>Q1,Q2,Q3,Q4</v>
      </c>
      <c r="I27" s="193" t="str">
        <f>VLOOKUP(A27,'Original Control Sheet'!A:I,8,FALSE)</f>
        <v>Q1,Q2,Q3,Q4</v>
      </c>
      <c r="J27" s="41">
        <f>VLOOKUP(A27,'Draft Control Sheet (for edits)'!A:I,9,FALSE)</f>
        <v>0</v>
      </c>
      <c r="K27" s="41">
        <f>VLOOKUP(A27,'Original Control Sheet'!A:I,9,FALSE)</f>
        <v>0</v>
      </c>
    </row>
    <row r="28" spans="1:11" ht="75" x14ac:dyDescent="0.25">
      <c r="A28" s="41">
        <v>41</v>
      </c>
      <c r="B28" s="40">
        <v>23</v>
      </c>
      <c r="C28" s="5" t="str">
        <f>VLOOKUP(A28,'Draft Control Sheet (for edits)'!A:F,2,0)</f>
        <v>449000/
459000/
469000</v>
      </c>
      <c r="D28" s="5" t="str">
        <f>VLOOKUP(A28,'Draft Control Sheet (for edits)'!A:F,3,FALSE)</f>
        <v>TIEPOINT 
(within FS Book)</v>
      </c>
      <c r="E28" s="10" t="str">
        <f>VLOOKUP(A28,'Draft Control Sheet (for edits)'!A:F,4,FALSE)</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v>
      </c>
      <c r="F28" s="194" t="str">
        <f>VLOOKUP(A28,'Draft Control Sheet (for edits)'!A:I,7,FALSE)</f>
        <v>Quarterly</v>
      </c>
      <c r="G28" s="194" t="str">
        <f>VLOOKUP(A28,'Original Control Sheet'!A:I,7,FALSE)</f>
        <v>Quarterly Review</v>
      </c>
      <c r="H28" s="193" t="str">
        <f>VLOOKUP(A28,'Draft Control Sheet (for edits)'!A:I,8,FALSE)</f>
        <v>Q1,Q2,Q3,Q4</v>
      </c>
      <c r="I28" s="193" t="str">
        <f>VLOOKUP(A28,'Original Control Sheet'!A:I,8,FALSE)</f>
        <v>Q1,Q2,Q3,Q4</v>
      </c>
      <c r="J28" s="41" t="str">
        <f>VLOOKUP(A28,'Draft Control Sheet (for edits)'!A:I,9,FALSE)</f>
        <v>$300k</v>
      </c>
      <c r="K28" s="41" t="str">
        <f>VLOOKUP(A28,'Original Control Sheet'!A:I,9,FALSE)</f>
        <v>$300k</v>
      </c>
    </row>
    <row r="29" spans="1:11" ht="45" x14ac:dyDescent="0.25">
      <c r="A29" s="41">
        <v>42</v>
      </c>
      <c r="B29" s="40">
        <v>24</v>
      </c>
      <c r="C29" s="11" t="str">
        <f>VLOOKUP(A29,'Draft Control Sheet (for edits)'!A:F,2,0)</f>
        <v>88F</v>
      </c>
      <c r="D29" s="5" t="str">
        <f>VLOOKUP(A29,'Draft Control Sheet (for edits)'!A:F,3,FALSE)</f>
        <v>TIEPOINT 
(within FS Book)</v>
      </c>
      <c r="E29" s="10" t="str">
        <f>VLOOKUP(A29,'Draft Control Sheet (for edits)'!A:F,4,FALSE)</f>
        <v xml:space="preserve">Review Tie-Points report to ensure that related memorandum accounts properly net to zero for purchase from federal entities. </v>
      </c>
      <c r="F29" s="194" t="str">
        <f>VLOOKUP(A29,'Draft Control Sheet (for edits)'!A:I,7,FALSE)</f>
        <v>Quarterly</v>
      </c>
      <c r="G29" s="194" t="str">
        <f>VLOOKUP(A29,'Original Control Sheet'!A:I,7,FALSE)</f>
        <v>Quarterly Review</v>
      </c>
      <c r="H29" s="193" t="str">
        <f>VLOOKUP(A29,'Draft Control Sheet (for edits)'!A:I,8,FALSE)</f>
        <v>Q1,Q2,Q3,Q4</v>
      </c>
      <c r="I29" s="193" t="str">
        <f>VLOOKUP(A29,'Original Control Sheet'!A:I,8,FALSE)</f>
        <v>Q1,Q2,Q3,Q4</v>
      </c>
      <c r="J29" s="41">
        <f>VLOOKUP(A29,'Draft Control Sheet (for edits)'!A:I,9,FALSE)</f>
        <v>0</v>
      </c>
      <c r="K29" s="41">
        <f>VLOOKUP(A29,'Original Control Sheet'!A:I,9,FALSE)</f>
        <v>0</v>
      </c>
    </row>
    <row r="30" spans="1:11" ht="45" x14ac:dyDescent="0.25">
      <c r="A30" s="41">
        <v>43</v>
      </c>
      <c r="B30" s="40">
        <v>25</v>
      </c>
      <c r="C30" s="11" t="str">
        <f>VLOOKUP(A30,'Draft Control Sheet (for edits)'!A:F,2,0)</f>
        <v>88N</v>
      </c>
      <c r="D30" s="5" t="str">
        <f>VLOOKUP(A30,'Draft Control Sheet (for edits)'!A:F,3,FALSE)</f>
        <v>TIEPOINT 
(within FS Book)</v>
      </c>
      <c r="E30" s="10" t="str">
        <f>VLOOKUP(A30,'Draft Control Sheet (for edits)'!A:F,4,FALSE)</f>
        <v xml:space="preserve">Review Tie-Points report to ensure that related memorandum accounts properly net to zero for purchase from federal entities. </v>
      </c>
      <c r="F30" s="194" t="str">
        <f>VLOOKUP(A30,'Draft Control Sheet (for edits)'!A:I,7,FALSE)</f>
        <v>Quarterly</v>
      </c>
      <c r="G30" s="194" t="str">
        <f>VLOOKUP(A30,'Original Control Sheet'!A:I,7,FALSE)</f>
        <v>Quarterly Review</v>
      </c>
      <c r="H30" s="193" t="str">
        <f>VLOOKUP(A30,'Draft Control Sheet (for edits)'!A:I,8,FALSE)</f>
        <v>Q1,Q2,Q3,Q4</v>
      </c>
      <c r="I30" s="193" t="str">
        <f>VLOOKUP(A30,'Original Control Sheet'!A:I,8,FALSE)</f>
        <v>Q1,Q2,Q3,Q4</v>
      </c>
      <c r="J30" s="41">
        <f>VLOOKUP(A30,'Draft Control Sheet (for edits)'!A:I,9,FALSE)</f>
        <v>0</v>
      </c>
      <c r="K30" s="41">
        <f>VLOOKUP(A30,'Original Control Sheet'!A:I,9,FALSE)</f>
        <v>0</v>
      </c>
    </row>
    <row r="31" spans="1:11" ht="45" x14ac:dyDescent="0.25">
      <c r="A31" s="41">
        <v>25</v>
      </c>
      <c r="B31" s="40">
        <v>26</v>
      </c>
      <c r="C31" s="11" t="str">
        <f>VLOOKUP(A31,'Draft Control Sheet (for edits)'!A:F,2,0)</f>
        <v>SPL-1</v>
      </c>
      <c r="D31" s="5" t="str">
        <f>VLOOKUP(A31,'Draft Control Sheet (for edits)'!A:F,3,FALSE)</f>
        <v>TBSPLBUR 
(within FS Book)</v>
      </c>
      <c r="E31" s="10" t="str">
        <f>VLOOKUP(A31,'Draft Control Sheet (for edits)'!A:F,4,FALSE)</f>
        <v xml:space="preserve">Review Split Accounts Validation report to ensure that BS Split SGL Accounts (supplemental data submission) agrees with applicable SGL accounts. </v>
      </c>
      <c r="F31" s="194" t="str">
        <f>VLOOKUP(A31,'Draft Control Sheet (for edits)'!A:I,7,FALSE)</f>
        <v>Quarterly</v>
      </c>
      <c r="G31" s="194" t="str">
        <f>VLOOKUP(A31,'Original Control Sheet'!A:I,7,FALSE)</f>
        <v>Quarterly Review</v>
      </c>
      <c r="H31" s="193" t="str">
        <f>VLOOKUP(A31,'Draft Control Sheet (for edits)'!A:I,8,FALSE)</f>
        <v>Q1,Q2,Q3,Q4</v>
      </c>
      <c r="I31" s="193" t="str">
        <f>VLOOKUP(A31,'Original Control Sheet'!A:I,8,FALSE)</f>
        <v>Q1,Q2,Q3,Q4</v>
      </c>
      <c r="J31" s="41">
        <f>VLOOKUP(A31,'Draft Control Sheet (for edits)'!A:I,9,FALSE)</f>
        <v>0</v>
      </c>
      <c r="K31" s="41">
        <f>VLOOKUP(A31,'Original Control Sheet'!A:I,9,FALSE)</f>
        <v>0</v>
      </c>
    </row>
    <row r="32" spans="1:11" ht="45" x14ac:dyDescent="0.25">
      <c r="A32" s="41">
        <v>26</v>
      </c>
      <c r="B32" s="40">
        <v>27</v>
      </c>
      <c r="C32" s="11" t="str">
        <f>VLOOKUP(A32,'Draft Control Sheet (for edits)'!A:F,2,0)</f>
        <v>SPL-2</v>
      </c>
      <c r="D32" s="5" t="str">
        <f>VLOOKUP(A32,'Draft Control Sheet (for edits)'!A:F,3,FALSE)</f>
        <v>TBSPLBUR 
(within FS Book)</v>
      </c>
      <c r="E32" s="10" t="str">
        <f>VLOOKUP(A32,'Draft Control Sheet (for edits)'!A:F,4,FALSE)</f>
        <v xml:space="preserve">Review Split Accounts Validation report to ensure that St of CNP Sheet Split SGL Accounts (supplemental data submission) agrees with applicable SGL accounts. </v>
      </c>
      <c r="F32" s="194" t="str">
        <f>VLOOKUP(A32,'Draft Control Sheet (for edits)'!A:I,7,FALSE)</f>
        <v>Quarterly</v>
      </c>
      <c r="G32" s="194" t="str">
        <f>VLOOKUP(A32,'Original Control Sheet'!A:I,7,FALSE)</f>
        <v>Quarterly Review</v>
      </c>
      <c r="H32" s="193" t="str">
        <f>VLOOKUP(A32,'Draft Control Sheet (for edits)'!A:I,8,FALSE)</f>
        <v>Q1,Q2,Q3,Q4</v>
      </c>
      <c r="I32" s="193" t="str">
        <f>VLOOKUP(A32,'Original Control Sheet'!A:I,8,FALSE)</f>
        <v>Q1,Q2,Q3,Q4</v>
      </c>
      <c r="J32" s="41">
        <f>VLOOKUP(A32,'Draft Control Sheet (for edits)'!A:I,9,FALSE)</f>
        <v>0</v>
      </c>
      <c r="K32" s="41">
        <f>VLOOKUP(A32,'Original Control Sheet'!A:I,9,FALSE)</f>
        <v>0</v>
      </c>
    </row>
    <row r="33" spans="1:11" ht="45" x14ac:dyDescent="0.25">
      <c r="A33" s="41">
        <v>44</v>
      </c>
      <c r="B33" s="40">
        <v>28</v>
      </c>
      <c r="C33" s="11" t="str">
        <f>VLOOKUP(A33,'Draft Control Sheet (for edits)'!A:F,2,0)</f>
        <v>UB</v>
      </c>
      <c r="D33" s="5" t="str">
        <f>VLOOKUP(A33,'Draft Control Sheet (for edits)'!A:F,3,FALSE)</f>
        <v>TIEUBOB2_NEW  (within FS Book)</v>
      </c>
      <c r="E33" s="10" t="str">
        <f>VLOOKUP(A33,'Draft Control Sheet (for edits)'!A:F,4,FALSE)</f>
        <v xml:space="preserve">Review Tie-Points report to ensure that Unobligated Balance, Beginning of Period on St of BR agrees with aggregate of Unobligated Balance - Available and Unobligated Balance - Unavailable on prior year’s St of BR. </v>
      </c>
      <c r="F33" s="194" t="str">
        <f>VLOOKUP(A33,'Draft Control Sheet (for edits)'!A:I,7,FALSE)</f>
        <v>Quarterly</v>
      </c>
      <c r="G33" s="194" t="str">
        <f>VLOOKUP(A33,'Original Control Sheet'!A:I,7,FALSE)</f>
        <v>Quarterly Review</v>
      </c>
      <c r="H33" s="193" t="str">
        <f>VLOOKUP(A33,'Draft Control Sheet (for edits)'!A:I,8,FALSE)</f>
        <v>Q1,Q2,Q3,Q4</v>
      </c>
      <c r="I33" s="193" t="str">
        <f>VLOOKUP(A33,'Original Control Sheet'!A:I,8,FALSE)</f>
        <v>Q1,Q2,Q3,Q4</v>
      </c>
      <c r="J33" s="41">
        <f>VLOOKUP(A33,'Draft Control Sheet (for edits)'!A:I,9,FALSE)</f>
        <v>0</v>
      </c>
      <c r="K33" s="41">
        <f>VLOOKUP(A33,'Original Control Sheet'!A:I,9,FALSE)</f>
        <v>0</v>
      </c>
    </row>
    <row r="34" spans="1:11" ht="45" x14ac:dyDescent="0.25">
      <c r="A34" s="41">
        <v>45</v>
      </c>
      <c r="B34" s="40">
        <v>29</v>
      </c>
      <c r="C34" s="11" t="str">
        <f>VLOOKUP(A34,'Draft Control Sheet (for edits)'!A:F,2,0)</f>
        <v>OB</v>
      </c>
      <c r="D34" s="5" t="str">
        <f>VLOOKUP(A34,'Draft Control Sheet (for edits)'!A:F,3,FALSE)</f>
        <v>TIEUBOB2_NEW  (within FS Book)</v>
      </c>
      <c r="E34" s="10" t="str">
        <f>VLOOKUP(A34,'Draft Control Sheet (for edits)'!A:F,4,FALSE)</f>
        <v xml:space="preserve">Review Tie-Points report to ensure that Obligated Balance, Net, Beginning of Period on St of BR agrees with Obligated Balance, Net, End of Period on prior year’s St of BR. </v>
      </c>
      <c r="F34" s="194" t="str">
        <f>VLOOKUP(A34,'Draft Control Sheet (for edits)'!A:I,7,FALSE)</f>
        <v>Quarterly</v>
      </c>
      <c r="G34" s="194" t="str">
        <f>VLOOKUP(A34,'Original Control Sheet'!A:I,7,FALSE)</f>
        <v>Quarterly Review</v>
      </c>
      <c r="H34" s="193" t="str">
        <f>VLOOKUP(A34,'Draft Control Sheet (for edits)'!A:I,8,FALSE)</f>
        <v>Q1,Q2,Q3,Q4</v>
      </c>
      <c r="I34" s="193" t="str">
        <f>VLOOKUP(A34,'Original Control Sheet'!A:I,8,FALSE)</f>
        <v>Q1,Q2,Q3,Q4</v>
      </c>
      <c r="J34" s="41">
        <f>VLOOKUP(A34,'Draft Control Sheet (for edits)'!A:I,9,FALSE)</f>
        <v>0</v>
      </c>
      <c r="K34" s="41">
        <f>VLOOKUP(A34,'Original Control Sheet'!A:I,9,FALSE)</f>
        <v>0</v>
      </c>
    </row>
    <row r="35" spans="1:11" ht="45" x14ac:dyDescent="0.25">
      <c r="A35" s="41">
        <v>46</v>
      </c>
      <c r="B35" s="40">
        <v>30</v>
      </c>
      <c r="C35" s="11" t="str">
        <f>VLOOKUP(A35,'Draft Control Sheet (for edits)'!A:F,2,0)</f>
        <v>ACOI</v>
      </c>
      <c r="D35" s="5" t="str">
        <f>VLOOKUP(A35,'Draft Control Sheet (for edits)'!A:F,3,FALSE)</f>
        <v>TP_OBAPP
(within FS Book)</v>
      </c>
      <c r="E35" s="10" t="str">
        <f>VLOOKUP(A35,'Draft Control Sheet (for edits)'!A:F,4,FALSE)</f>
        <v xml:space="preserve">Review the Apportionment Categories of Obligations Incurred to ensure that it agrees to Obligations Incurred, Direct and Obligations Incurred, Reimbursable per St of BR, Status of Budgetary Resources section. </v>
      </c>
      <c r="F35" s="194" t="str">
        <f>VLOOKUP(A35,'Draft Control Sheet (for edits)'!A:I,7,FALSE)</f>
        <v>Quarterly</v>
      </c>
      <c r="G35" s="194" t="str">
        <f>VLOOKUP(A35,'Original Control Sheet'!A:I,7,FALSE)</f>
        <v>Quarterly Review</v>
      </c>
      <c r="H35" s="193" t="str">
        <f>VLOOKUP(A35,'Draft Control Sheet (for edits)'!A:I,8,FALSE)</f>
        <v>Q2,Q3,Q4</v>
      </c>
      <c r="I35" s="193" t="str">
        <f>VLOOKUP(A35,'Original Control Sheet'!A:I,8,FALSE)</f>
        <v>Q2,Q3,Q4</v>
      </c>
      <c r="J35" s="41">
        <f>VLOOKUP(A35,'Draft Control Sheet (for edits)'!A:I,9,FALSE)</f>
        <v>0</v>
      </c>
      <c r="K35" s="41">
        <f>VLOOKUP(A35,'Original Control Sheet'!A:I,9,FALSE)</f>
        <v>0</v>
      </c>
    </row>
    <row r="36" spans="1:11" ht="120" x14ac:dyDescent="0.25">
      <c r="A36" s="41">
        <v>47</v>
      </c>
      <c r="B36" s="40">
        <v>31</v>
      </c>
      <c r="C36" s="11" t="str">
        <f>VLOOKUP(A36,'Draft Control Sheet (for edits)'!A:F,2,0)</f>
        <v>FBTSBR1</v>
      </c>
      <c r="D36" s="5" t="str">
        <f>VLOOKUP(A36,'Draft Control Sheet (for edits)'!A:F,3,FALSE)</f>
        <v>FBTSBR1 
(within FS Book)</v>
      </c>
      <c r="E36" s="10" t="str">
        <f>VLOOKUP(A36,'Draft Control Sheet (for edits)'!A:F,4,FALSE)</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v>
      </c>
      <c r="F36" s="194" t="str">
        <f>VLOOKUP(A36,'Draft Control Sheet (for edits)'!A:I,7,FALSE)</f>
        <v>Quarterly</v>
      </c>
      <c r="G36" s="194" t="str">
        <f>VLOOKUP(A36,'Original Control Sheet'!A:I,7,FALSE)</f>
        <v>Quarterly Review</v>
      </c>
      <c r="H36" s="193" t="str">
        <f>VLOOKUP(A36,'Draft Control Sheet (for edits)'!A:I,8,FALSE)</f>
        <v>Q3,Q4</v>
      </c>
      <c r="I36" s="193" t="str">
        <f>VLOOKUP(A36,'Original Control Sheet'!A:I,8,FALSE)</f>
        <v>Q3,Q4</v>
      </c>
      <c r="J36" s="41">
        <f>VLOOKUP(A36,'Draft Control Sheet (for edits)'!A:I,9,FALSE)</f>
        <v>0</v>
      </c>
      <c r="K36" s="41">
        <f>VLOOKUP(A36,'Original Control Sheet'!A:I,9,FALSE)</f>
        <v>0</v>
      </c>
    </row>
    <row r="37" spans="1:11" ht="105" x14ac:dyDescent="0.25">
      <c r="A37" s="41">
        <v>48</v>
      </c>
      <c r="B37" s="40">
        <v>32</v>
      </c>
      <c r="C37" s="11" t="str">
        <f>VLOOKUP(A37,'Draft Control Sheet (for edits)'!A:F,2,0)</f>
        <v>FBTSBR2</v>
      </c>
      <c r="D37" s="5" t="str">
        <f>VLOOKUP(A37,'Draft Control Sheet (for edits)'!A:F,3,FALSE)</f>
        <v>FBTSBR2 
(within FS Book)</v>
      </c>
      <c r="E37" s="10" t="str">
        <f>VLOOKUP(A37,'Draft Control Sheet (for edits)'!A:F,4,FALSE)</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v>
      </c>
      <c r="F37" s="194" t="str">
        <f>VLOOKUP(A37,'Draft Control Sheet (for edits)'!A:I,7,FALSE)</f>
        <v>Quarterly</v>
      </c>
      <c r="G37" s="194" t="str">
        <f>VLOOKUP(A37,'Original Control Sheet'!A:I,7,FALSE)</f>
        <v>Quarterly Review</v>
      </c>
      <c r="H37" s="193" t="str">
        <f>VLOOKUP(A37,'Draft Control Sheet (for edits)'!A:I,8,FALSE)</f>
        <v>Q3,Q4</v>
      </c>
      <c r="I37" s="193" t="str">
        <f>VLOOKUP(A37,'Original Control Sheet'!A:I,8,FALSE)</f>
        <v>Q3,Q4</v>
      </c>
      <c r="J37" s="41">
        <f>VLOOKUP(A37,'Draft Control Sheet (for edits)'!A:I,9,FALSE)</f>
        <v>0</v>
      </c>
      <c r="K37" s="41">
        <f>VLOOKUP(A37,'Original Control Sheet'!A:I,9,FALSE)</f>
        <v>0</v>
      </c>
    </row>
    <row r="38" spans="1:11" ht="45" x14ac:dyDescent="0.25">
      <c r="A38" s="41">
        <v>49</v>
      </c>
      <c r="B38" s="40">
        <v>33</v>
      </c>
      <c r="C38" s="11" t="str">
        <f>VLOOKUP(A38,'Draft Control Sheet (for edits)'!A:F,2,0)</f>
        <v>F999</v>
      </c>
      <c r="D38" s="5" t="str">
        <f>VLOOKUP(A38,'Draft Control Sheet (for edits)'!A:F,3,FALSE)</f>
        <v>TP_F999 
(within FS Book)</v>
      </c>
      <c r="E38" s="10" t="str">
        <f>VLOOKUP(A38,'Draft Control Sheet (for edits)'!A:F,4,FALSE)</f>
        <v>Review Unidentified Trading Partner F999 Report to ensure that all balances included for trading partner 999, unknown, are immaterial; explain, by fund, all amounts over $100 thousand and 10% of each SGL with "F" attribute.</v>
      </c>
      <c r="F38" s="194" t="str">
        <f>VLOOKUP(A38,'Draft Control Sheet (for edits)'!A:I,7,FALSE)</f>
        <v>Quarterly</v>
      </c>
      <c r="G38" s="194" t="str">
        <f>VLOOKUP(A38,'Original Control Sheet'!A:I,7,FALSE)</f>
        <v>Quarterly Review</v>
      </c>
      <c r="H38" s="193" t="str">
        <f>VLOOKUP(A38,'Draft Control Sheet (for edits)'!A:I,8,FALSE)</f>
        <v>Q1,Q2,Q3,Q4</v>
      </c>
      <c r="I38" s="193" t="str">
        <f>VLOOKUP(A38,'Original Control Sheet'!A:I,8,FALSE)</f>
        <v>Q1,Q2,Q3,Q4</v>
      </c>
      <c r="J38" s="49" t="str">
        <f>VLOOKUP(A38,'Draft Control Sheet (for edits)'!A:I,9,FALSE)</f>
        <v>&gt;$100k / 10%</v>
      </c>
      <c r="K38" s="49" t="str">
        <f>VLOOKUP(A38,'Original Control Sheet'!A:I,9,FALSE)</f>
        <v>&gt;$100k / 10%</v>
      </c>
    </row>
    <row r="39" spans="1:11" ht="45" x14ac:dyDescent="0.25">
      <c r="A39" s="41">
        <v>50</v>
      </c>
      <c r="B39" s="40">
        <v>34</v>
      </c>
      <c r="C39" s="11" t="str">
        <f>VLOOKUP(A39,'Draft Control Sheet (for edits)'!A:F,2,0)</f>
        <v>G099</v>
      </c>
      <c r="D39" s="5" t="str">
        <f>VLOOKUP(A39,'Draft Control Sheet (for edits)'!A:F,3,FALSE)</f>
        <v>TP_G099 
(within FS Book)</v>
      </c>
      <c r="E39" s="10" t="str">
        <f>VLOOKUP(A39,'Draft Control Sheet (for edits)'!A:F,4,FALSE)</f>
        <v>Review General Fund Trading Partner G099 Report to ensure that all amounts over $100K for each SGL except 1010000, 109000, 309000, 310100, 310600, 310700, 310710, 570000, and 570010 have explanations.</v>
      </c>
      <c r="F39" s="194" t="str">
        <f>VLOOKUP(A39,'Draft Control Sheet (for edits)'!A:I,7,FALSE)</f>
        <v>Quarterly</v>
      </c>
      <c r="G39" s="194" t="str">
        <f>VLOOKUP(A39,'Original Control Sheet'!A:I,7,FALSE)</f>
        <v>Quarterly Review</v>
      </c>
      <c r="H39" s="193" t="str">
        <f>VLOOKUP(A39,'Draft Control Sheet (for edits)'!A:I,8,FALSE)</f>
        <v>Q1,Q2,Q3,Q4</v>
      </c>
      <c r="I39" s="193" t="str">
        <f>VLOOKUP(A39,'Original Control Sheet'!A:I,8,FALSE)</f>
        <v>Q1,Q2,Q3,Q4</v>
      </c>
      <c r="J39" s="41" t="str">
        <f>VLOOKUP(A39,'Draft Control Sheet (for edits)'!A:I,9,FALSE)</f>
        <v>$100k</v>
      </c>
      <c r="K39" s="41" t="str">
        <f>VLOOKUP(A39,'Original Control Sheet'!A:I,9,FALSE)</f>
        <v>$100k</v>
      </c>
    </row>
    <row r="40" spans="1:11" ht="60" x14ac:dyDescent="0.25">
      <c r="A40" s="41">
        <v>4</v>
      </c>
      <c r="B40" s="40">
        <v>35</v>
      </c>
      <c r="C40" s="11" t="str">
        <f>VLOOKUP(A40,'Draft Control Sheet (for edits)'!A:F,2,0)</f>
        <v>NPA</v>
      </c>
      <c r="D40" s="5" t="str">
        <f>VLOOKUP(A40,'Draft Control Sheet (for edits)'!A:F,3,FALSE)</f>
        <v>EA_CUMRO &amp; EA_UNEXP 
(within FS Book)</v>
      </c>
      <c r="E40" s="10" t="str">
        <f>VLOOKUP(A40,'Draft Control Sheet (for edits)'!A:F,4,FALSE)</f>
        <v xml:space="preserve">Net Position Analyses (appropriated funds only) reports have been reviewed for differences and all explanations of differences provided to OFM. </v>
      </c>
      <c r="F40" s="194" t="str">
        <f>VLOOKUP(A40,'Draft Control Sheet (for edits)'!A:I,7,FALSE)</f>
        <v>Quarterly</v>
      </c>
      <c r="G40" s="194" t="str">
        <f>VLOOKUP(A40,'Original Control Sheet'!A:I,7,FALSE)</f>
        <v>Quarterly Review</v>
      </c>
      <c r="H40" s="193" t="str">
        <f>VLOOKUP(A40,'Draft Control Sheet (for edits)'!A:I,8,FALSE)</f>
        <v>Q3,Q4</v>
      </c>
      <c r="I40" s="193" t="str">
        <f>VLOOKUP(A40,'Original Control Sheet'!A:I,8,FALSE)</f>
        <v>Q3,Q4</v>
      </c>
      <c r="J40" s="41" t="str">
        <f>VLOOKUP(A40,'Draft Control Sheet (for edits)'!A:I,9,FALSE)</f>
        <v>$500k</v>
      </c>
      <c r="K40" s="41" t="str">
        <f>VLOOKUP(A40,'Original Control Sheet'!A:I,9,FALSE)</f>
        <v>$500k</v>
      </c>
    </row>
    <row r="41" spans="1:11" ht="105" x14ac:dyDescent="0.25">
      <c r="A41" s="41">
        <v>5</v>
      </c>
      <c r="B41" s="40">
        <v>36</v>
      </c>
      <c r="C41" s="11">
        <f>VLOOKUP(A41,'Draft Control Sheet (for edits)'!A:F,2,0)</f>
        <v>132</v>
      </c>
      <c r="D41" s="5" t="str">
        <f>VLOOKUP(A41,'Draft Control Sheet (for edits)'!A:F,3,FALSE)</f>
        <v>SF132 Realign 
(within FS Book)</v>
      </c>
      <c r="E41" s="10" t="str">
        <f>VLOOKUP(A41,'Draft Control Sheet (for edits)'!A:F,4,FALSE)</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F41" s="194" t="str">
        <f>VLOOKUP(A41,'Draft Control Sheet (for edits)'!A:I,7,FALSE)</f>
        <v>Quarterly</v>
      </c>
      <c r="G41" s="194" t="str">
        <f>VLOOKUP(A41,'Original Control Sheet'!A:I,7,FALSE)</f>
        <v>Quarterly Review</v>
      </c>
      <c r="H41" s="193" t="str">
        <f>VLOOKUP(A41,'Draft Control Sheet (for edits)'!A:I,8,FALSE)</f>
        <v>Q1,Q2,Q3,Q4</v>
      </c>
      <c r="I41" s="193" t="str">
        <f>VLOOKUP(A41,'Original Control Sheet'!A:I,8,FALSE)</f>
        <v>Q1,Q2,Q3,Q4</v>
      </c>
      <c r="J41" s="41">
        <f>VLOOKUP(A41,'Draft Control Sheet (for edits)'!A:I,9,FALSE)</f>
        <v>0</v>
      </c>
      <c r="K41" s="41">
        <f>VLOOKUP(A41,'Original Control Sheet'!A:I,9,FALSE)</f>
        <v>0</v>
      </c>
    </row>
    <row r="42" spans="1:11" ht="75" x14ac:dyDescent="0.25">
      <c r="A42" s="41">
        <v>10</v>
      </c>
      <c r="B42" s="40">
        <v>37</v>
      </c>
      <c r="C42" s="11">
        <f>VLOOKUP(A42,'Draft Control Sheet (for edits)'!A:F,2,0)</f>
        <v>133</v>
      </c>
      <c r="D42" s="5" t="str">
        <f>VLOOKUP(A42,'Draft Control Sheet (for edits)'!A:F,3,FALSE)</f>
        <v>SF133_Realign 
(within FS Book)</v>
      </c>
      <c r="E42" s="10" t="str">
        <f>VLOOKUP(A42,'Draft Control Sheet (for edits)'!A:F,4,FALSE)</f>
        <v>Review Statement of Budgetary Resources (St. of BR) vs. SF 133s (SF133_Realign report) and explanations of differences provided to OFM.
Review bureau’s SF133NEWFMT form data entered in HFM to ensure it matches their GTAS submission.</v>
      </c>
      <c r="F42" s="194" t="str">
        <f>VLOOKUP(A42,'Draft Control Sheet (for edits)'!A:I,7,FALSE)</f>
        <v>Quarterly</v>
      </c>
      <c r="G42" s="194" t="str">
        <f>VLOOKUP(A42,'Original Control Sheet'!A:I,7,FALSE)</f>
        <v>Quarterly Review</v>
      </c>
      <c r="H42" s="193" t="str">
        <f>VLOOKUP(A42,'Draft Control Sheet (for edits)'!A:I,8,FALSE)</f>
        <v>Q3,Q4</v>
      </c>
      <c r="I42" s="193" t="str">
        <f>VLOOKUP(A42,'Original Control Sheet'!A:I,8,FALSE)</f>
        <v>Q3,Q4</v>
      </c>
      <c r="J42" s="41" t="str">
        <f>VLOOKUP(A42,'Draft Control Sheet (for edits)'!A:I,9,FALSE)</f>
        <v>$500k</v>
      </c>
      <c r="K42" s="41" t="str">
        <f>VLOOKUP(A42,'Original Control Sheet'!A:I,9,FALSE)</f>
        <v>$500k</v>
      </c>
    </row>
    <row r="43" spans="1:11" ht="45" x14ac:dyDescent="0.25">
      <c r="A43" s="41">
        <v>64</v>
      </c>
      <c r="B43" s="40">
        <v>38</v>
      </c>
      <c r="C43" s="11" t="str">
        <f>VLOOKUP(A43,'Draft Control Sheet (for edits)'!A:F,2,0)</f>
        <v>FBT</v>
      </c>
      <c r="D43" s="5" t="str">
        <f>VLOOKUP(A43,'Draft Control Sheet (for edits)'!A:F,3,FALSE)</f>
        <v>FBT 
(within FS Book and HFM Form)</v>
      </c>
      <c r="E43" s="10" t="str">
        <f>VLOOKUP(A43,'Draft Control Sheet (for edits)'!A:F,4,FALSE)</f>
        <v>Using the report, verify that the total of amounts entered on the FBT form tie to the total from ETB on the report and the Fund Balance with Treasury line in the Assets (Intragov) section of the Balance Sheet.</v>
      </c>
      <c r="F43" s="194" t="str">
        <f>VLOOKUP(A43,'Draft Control Sheet (for edits)'!A:I,7,FALSE)</f>
        <v>HFM Footnotes</v>
      </c>
      <c r="G43" s="194" t="str">
        <f>VLOOKUP(A43,'Original Control Sheet'!A:I,7,FALSE)</f>
        <v>HFM Footnotes</v>
      </c>
      <c r="H43" s="193" t="str">
        <f>VLOOKUP(A43,'Draft Control Sheet (for edits)'!A:I,8,FALSE)</f>
        <v>Q3,Q4</v>
      </c>
      <c r="I43" s="193" t="str">
        <f>VLOOKUP(A43,'Original Control Sheet'!A:I,8,FALSE)</f>
        <v>Q3,Q4</v>
      </c>
      <c r="J43" s="41">
        <f>VLOOKUP(A43,'Draft Control Sheet (for edits)'!A:I,9,FALSE)</f>
        <v>0</v>
      </c>
      <c r="K43" s="41">
        <f>VLOOKUP(A43,'Original Control Sheet'!A:I,9,FALSE)</f>
        <v>0</v>
      </c>
    </row>
    <row r="44" spans="1:11" ht="45" x14ac:dyDescent="0.25">
      <c r="A44" s="41">
        <v>65</v>
      </c>
      <c r="B44" s="40">
        <v>39</v>
      </c>
      <c r="C44" s="11" t="str">
        <f>VLOOKUP(A44,'Draft Control Sheet (for edits)'!A:F,2,0)</f>
        <v>ACCT_REC</v>
      </c>
      <c r="D44" s="5" t="str">
        <f>VLOOKUP(A44,'Draft Control Sheet (for edits)'!A:F,3,FALSE)</f>
        <v>ACCT_REC 
(within FS Book and HFM Form)</v>
      </c>
      <c r="E44" s="10" t="str">
        <f>VLOOKUP(A44,'Draft Control Sheet (for edits)'!A:F,4,FALSE)</f>
        <v>Verify that the net figures for (1) Intragovernmental and (2) Other than Intragovernmental on the report tie to the figures for Accounts Receivable in both subsections of Assets on the Balance Sheet.</v>
      </c>
      <c r="F44" s="194" t="str">
        <f>VLOOKUP(A44,'Draft Control Sheet (for edits)'!A:I,7,FALSE)</f>
        <v>HFM Footnotes</v>
      </c>
      <c r="G44" s="194" t="str">
        <f>VLOOKUP(A44,'Original Control Sheet'!A:I,7,FALSE)</f>
        <v>HFM Footnotes</v>
      </c>
      <c r="H44" s="193" t="str">
        <f>VLOOKUP(A44,'Draft Control Sheet (for edits)'!A:I,8,FALSE)</f>
        <v>Q3,Q4</v>
      </c>
      <c r="I44" s="193" t="str">
        <f>VLOOKUP(A44,'Original Control Sheet'!A:I,8,FALSE)</f>
        <v>Q3,Q4</v>
      </c>
      <c r="J44" s="41">
        <f>VLOOKUP(A44,'Draft Control Sheet (for edits)'!A:I,9,FALSE)</f>
        <v>0</v>
      </c>
      <c r="K44" s="41">
        <f>VLOOKUP(A44,'Original Control Sheet'!A:I,9,FALSE)</f>
        <v>0</v>
      </c>
    </row>
    <row r="45" spans="1:11" ht="45" x14ac:dyDescent="0.25">
      <c r="A45" s="41">
        <v>66</v>
      </c>
      <c r="B45" s="40">
        <v>40</v>
      </c>
      <c r="C45" s="11" t="str">
        <f>VLOOKUP(A45,'Draft Control Sheet (for edits)'!A:F,2,0)</f>
        <v>MONETARY</v>
      </c>
      <c r="D45" s="5" t="str">
        <f>VLOOKUP(A45,'Draft Control Sheet (for edits)'!A:F,3,FALSE)</f>
        <v>MONETARY 
(within FS Book and HFM Form)</v>
      </c>
      <c r="E45" s="10" t="str">
        <f>VLOOKUP(A45,'Draft Control Sheet (for edits)'!A:F,4,FALSE)</f>
        <v>Using the report, verify that the total of amounts entered on the MONETARY form tie to the total from ETB line on the report and Cash line in the Assets section (Other than Intragovernmental) of Balance Sheet.</v>
      </c>
      <c r="F45" s="194" t="str">
        <f>VLOOKUP(A45,'Draft Control Sheet (for edits)'!A:I,7,FALSE)</f>
        <v>HFM Footnotes</v>
      </c>
      <c r="G45" s="194" t="str">
        <f>VLOOKUP(A45,'Original Control Sheet'!A:I,7,FALSE)</f>
        <v>HFM Footnotes</v>
      </c>
      <c r="H45" s="193" t="str">
        <f>VLOOKUP(A45,'Draft Control Sheet (for edits)'!A:I,8,FALSE)</f>
        <v>Q3,Q4</v>
      </c>
      <c r="I45" s="193" t="str">
        <f>VLOOKUP(A45,'Original Control Sheet'!A:I,8,FALSE)</f>
        <v>Q3,Q4</v>
      </c>
      <c r="J45" s="41">
        <f>VLOOKUP(A45,'Draft Control Sheet (for edits)'!A:I,9,FALSE)</f>
        <v>0</v>
      </c>
      <c r="K45" s="41">
        <f>VLOOKUP(A45,'Original Control Sheet'!A:I,9,FALSE)</f>
        <v>0</v>
      </c>
    </row>
    <row r="46" spans="1:11" ht="60" x14ac:dyDescent="0.25">
      <c r="A46" s="41">
        <v>67</v>
      </c>
      <c r="B46" s="40">
        <v>41</v>
      </c>
      <c r="C46" s="11" t="str">
        <f>VLOOKUP(A46,'Draft Control Sheet (for edits)'!A:F,2,0)</f>
        <v>INVENTOR</v>
      </c>
      <c r="D46" s="5" t="str">
        <f>VLOOKUP(A46,'Draft Control Sheet (for edits)'!A:F,3,FALSE)</f>
        <v>INVENTOR 
(within FS Book and HFM Form)</v>
      </c>
      <c r="E46" s="10" t="str">
        <f>VLOOKUP(A46,'Draft Control Sheet (for edits)'!A:F,4,FALSE)</f>
        <v>Using the report, verify that the total of amounts entered for both (1) Inventory and (2) Materials and Supplies on the INVENTOR form tie to the total from ETB lines. Verify the report total matches the Balance Sheet line for Inventory Materials, and Supplies, Net.</v>
      </c>
      <c r="F46" s="194" t="str">
        <f>VLOOKUP(A46,'Draft Control Sheet (for edits)'!A:I,7,FALSE)</f>
        <v>HFM Footnotes</v>
      </c>
      <c r="G46" s="194" t="str">
        <f>VLOOKUP(A46,'Original Control Sheet'!A:I,7,FALSE)</f>
        <v>HFM Footnotes</v>
      </c>
      <c r="H46" s="193" t="str">
        <f>VLOOKUP(A46,'Draft Control Sheet (for edits)'!A:I,8,FALSE)</f>
        <v>Q3,Q4</v>
      </c>
      <c r="I46" s="193" t="str">
        <f>VLOOKUP(A46,'Original Control Sheet'!A:I,8,FALSE)</f>
        <v>Q3,Q4</v>
      </c>
      <c r="J46" s="41">
        <f>VLOOKUP(A46,'Draft Control Sheet (for edits)'!A:I,9,FALSE)</f>
        <v>0</v>
      </c>
      <c r="K46" s="41">
        <f>VLOOKUP(A46,'Original Control Sheet'!A:I,9,FALSE)</f>
        <v>0</v>
      </c>
    </row>
    <row r="47" spans="1:11" ht="60" x14ac:dyDescent="0.25">
      <c r="A47" s="41">
        <v>68</v>
      </c>
      <c r="B47" s="40">
        <v>42</v>
      </c>
      <c r="C47" s="11" t="str">
        <f>VLOOKUP(A47,'Draft Control Sheet (for edits)'!A:F,2,0)</f>
        <v>PPE</v>
      </c>
      <c r="D47" s="5" t="str">
        <f>VLOOKUP(A47,'Draft Control Sheet (for edits)'!A:F,3,FALSE)</f>
        <v>PPE 
(within FS Book and HFM Form)</v>
      </c>
      <c r="E47" s="10" t="str">
        <f>VLOOKUP(A47,'Draft Control Sheet (for edits)'!A:F,4,FALSE)</f>
        <v xml:space="preserve">Using the report, verify that the total of amounts entered on the Composition of PPE form ties to the total from ETB line and the General Property, Plant, and Equipment, Net line of the Balance Sheet.  Effective Q2 FY 2024, the table includes Right-to-use Lease Assets. </v>
      </c>
      <c r="F47" s="194" t="str">
        <f>VLOOKUP(A47,'Draft Control Sheet (for edits)'!A:I,7,FALSE)</f>
        <v>HFM Footnotes</v>
      </c>
      <c r="G47" s="194" t="str">
        <f>VLOOKUP(A47,'Original Control Sheet'!A:I,7,FALSE)</f>
        <v>HFM Footnotes</v>
      </c>
      <c r="H47" s="193" t="str">
        <f>VLOOKUP(A47,'Draft Control Sheet (for edits)'!A:I,8,FALSE)</f>
        <v>Q2, Q3,Q4</v>
      </c>
      <c r="I47" s="193" t="str">
        <f>VLOOKUP(A47,'Original Control Sheet'!A:I,8,FALSE)</f>
        <v>Q3,Q4</v>
      </c>
      <c r="J47" s="41">
        <f>VLOOKUP(A47,'Draft Control Sheet (for edits)'!A:I,9,FALSE)</f>
        <v>0</v>
      </c>
      <c r="K47" s="41">
        <f>VLOOKUP(A47,'Original Control Sheet'!A:I,9,FALSE)</f>
        <v>0</v>
      </c>
    </row>
    <row r="48" spans="1:11" ht="90" x14ac:dyDescent="0.25">
      <c r="A48" s="41">
        <v>69</v>
      </c>
      <c r="B48" s="40">
        <v>43</v>
      </c>
      <c r="C48" s="11" t="str">
        <f>VLOOKUP(A48,'Draft Control Sheet (for edits)'!A:F,2,0)</f>
        <v>PPE Recon</v>
      </c>
      <c r="D48" s="5" t="str">
        <f>VLOOKUP(A48,'Draft Control Sheet (for edits)'!A:F,3,FALSE)</f>
        <v>PPE 
(within FS Book and HFM Form)</v>
      </c>
      <c r="E48" s="10" t="str">
        <f>VLOOKUP(A48,'Draft Control Sheet (for edits)'!A:F,4,FALSE)</f>
        <v>Using the report, verify that the total of amounts entered on the Reconciliation of PPE form PPE table form Recon ties to the Ending Balances of the Cost Column, the Accumulated Depreciation/Amortization column, and the Net Book Value column to the same columns of the General PP&amp;E HFM footnote (PPE).  Effective Q2 FY 2024, the Reconciliation of PPE includes three lines regarding Right-to-use Lease Assets current fiscal year activity.</v>
      </c>
      <c r="F48" s="194" t="str">
        <f>VLOOKUP(A48,'Draft Control Sheet (for edits)'!A:I,7,FALSE)</f>
        <v>HFM Footnotes</v>
      </c>
      <c r="G48" s="194" t="str">
        <f>VLOOKUP(A48,'Original Control Sheet'!A:I,7,FALSE)</f>
        <v>HFM Footnotes</v>
      </c>
      <c r="H48" s="193" t="str">
        <f>VLOOKUP(A48,'Draft Control Sheet (for edits)'!A:I,8,FALSE)</f>
        <v>Q2, Q3,Q4</v>
      </c>
      <c r="I48" s="193" t="str">
        <f>VLOOKUP(A48,'Original Control Sheet'!A:I,8,FALSE)</f>
        <v>Q3,Q4</v>
      </c>
      <c r="J48" s="41">
        <f>VLOOKUP(A48,'Draft Control Sheet (for edits)'!A:I,9,FALSE)</f>
        <v>0</v>
      </c>
      <c r="K48" s="41">
        <f>VLOOKUP(A48,'Original Control Sheet'!A:I,9,FALSE)</f>
        <v>0</v>
      </c>
    </row>
    <row r="49" spans="1:11" ht="90" x14ac:dyDescent="0.25">
      <c r="A49" s="41">
        <v>70</v>
      </c>
      <c r="B49" s="40">
        <v>44</v>
      </c>
      <c r="C49" s="11" t="str">
        <f>VLOOKUP(A49,'Draft Control Sheet (for edits)'!A:F,2,0)</f>
        <v>671000 BD</v>
      </c>
      <c r="D49" s="5" t="str">
        <f>VLOOKUP(A49,'Draft Control Sheet (for edits)'!A:F,3,FALSE)</f>
        <v>SGL 671000N Breakdown 
(within FS Book and HFM Form)</v>
      </c>
      <c r="E49" s="10" t="str">
        <f>VLOOKUP(A49,'Draft Control Sheet (for edits)'!A:F,4,FALSE)</f>
        <v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v>
      </c>
      <c r="F49" s="194" t="str">
        <f>VLOOKUP(A49,'Draft Control Sheet (for edits)'!A:I,7,FALSE)</f>
        <v>HFM Footnotes</v>
      </c>
      <c r="G49" s="194" t="str">
        <f>VLOOKUP(A49,'Original Control Sheet'!A:I,7,FALSE)</f>
        <v>HFM Footnotes</v>
      </c>
      <c r="H49" s="193" t="str">
        <f>VLOOKUP(A49,'Draft Control Sheet (for edits)'!A:I,8,FALSE)</f>
        <v>Q3,Q4</v>
      </c>
      <c r="I49" s="193" t="str">
        <f>VLOOKUP(A49,'Original Control Sheet'!A:I,8,FALSE)</f>
        <v>Q3,Q4</v>
      </c>
      <c r="J49" s="41">
        <f>VLOOKUP(A49,'Draft Control Sheet (for edits)'!A:I,9,FALSE)</f>
        <v>0</v>
      </c>
      <c r="K49" s="41">
        <f>VLOOKUP(A49,'Original Control Sheet'!A:I,9,FALSE)</f>
        <v>0</v>
      </c>
    </row>
    <row r="50" spans="1:11" ht="60" x14ac:dyDescent="0.25">
      <c r="A50" s="41">
        <v>71</v>
      </c>
      <c r="B50" s="40">
        <v>45</v>
      </c>
      <c r="C50" s="11" t="str">
        <f>VLOOKUP(A50,'Draft Control Sheet (for edits)'!A:F,2,0)</f>
        <v>OTHRASST</v>
      </c>
      <c r="D50" s="5" t="str">
        <f>VLOOKUP(A50,'Draft Control Sheet (for edits)'!A:F,3,FALSE)</f>
        <v>OTHRASST 
(within FS Book and HFM Form)</v>
      </c>
      <c r="E50" s="10" t="str">
        <f>VLOOKUP(A50,'Draft Control Sheet (for edits)'!A:F,4,FALSE)</f>
        <v>Using the report, verify that the total of amounts entered on the OTHRASST form tie to the total from ETB line and that both subtotals, Intragovernmental and Other than Intragovernmental match the Other line for both subsections of Assets.</v>
      </c>
      <c r="F50" s="194" t="str">
        <f>VLOOKUP(A50,'Draft Control Sheet (for edits)'!A:I,7,FALSE)</f>
        <v>HFM Footnotes</v>
      </c>
      <c r="G50" s="194" t="str">
        <f>VLOOKUP(A50,'Original Control Sheet'!A:I,7,FALSE)</f>
        <v>HFM Footnotes</v>
      </c>
      <c r="H50" s="193" t="str">
        <f>VLOOKUP(A50,'Draft Control Sheet (for edits)'!A:I,8,FALSE)</f>
        <v>Q3,Q4</v>
      </c>
      <c r="I50" s="193" t="str">
        <f>VLOOKUP(A50,'Original Control Sheet'!A:I,8,FALSE)</f>
        <v>Q3,Q4</v>
      </c>
      <c r="J50" s="41">
        <f>VLOOKUP(A50,'Draft Control Sheet (for edits)'!A:I,9,FALSE)</f>
        <v>0</v>
      </c>
      <c r="K50" s="41">
        <f>VLOOKUP(A50,'Original Control Sheet'!A:I,9,FALSE)</f>
        <v>0</v>
      </c>
    </row>
    <row r="51" spans="1:11" ht="45" x14ac:dyDescent="0.25">
      <c r="A51" s="41">
        <v>72</v>
      </c>
      <c r="B51" s="40">
        <v>46</v>
      </c>
      <c r="C51" s="11" t="str">
        <f>VLOOKUP(A51,'Draft Control Sheet (for edits)'!A:F,2,0)</f>
        <v>NOENTITY</v>
      </c>
      <c r="D51" s="5" t="str">
        <f>VLOOKUP(A51,'Draft Control Sheet (for edits)'!A:F,3,FALSE)</f>
        <v>NOENTITY 
(within FS Book and HFM Form)</v>
      </c>
      <c r="E51" s="10" t="str">
        <f>VLOOKUP(A51,'Draft Control Sheet (for edits)'!A:F,4,FALSE)</f>
        <v>Using the report, verify that the total of amounts entered for non-entity assets on the NOENTITY form ties to the total of corresponding non-entity liabilities entered by account on the form (no statement match).</v>
      </c>
      <c r="F51" s="194" t="str">
        <f>VLOOKUP(A51,'Draft Control Sheet (for edits)'!A:I,7,FALSE)</f>
        <v>HFM Footnotes</v>
      </c>
      <c r="G51" s="194" t="str">
        <f>VLOOKUP(A51,'Original Control Sheet'!A:I,7,FALSE)</f>
        <v>HFM Footnotes</v>
      </c>
      <c r="H51" s="193" t="str">
        <f>VLOOKUP(A51,'Draft Control Sheet (for edits)'!A:I,8,FALSE)</f>
        <v>Q3,Q4</v>
      </c>
      <c r="I51" s="193" t="str">
        <f>VLOOKUP(A51,'Original Control Sheet'!A:I,8,FALSE)</f>
        <v>Q3,Q4</v>
      </c>
      <c r="J51" s="41">
        <f>VLOOKUP(A51,'Draft Control Sheet (for edits)'!A:I,9,FALSE)</f>
        <v>0</v>
      </c>
      <c r="K51" s="41">
        <f>VLOOKUP(A51,'Original Control Sheet'!A:I,9,FALSE)</f>
        <v>0</v>
      </c>
    </row>
    <row r="52" spans="1:11" ht="45" x14ac:dyDescent="0.25">
      <c r="A52" s="41">
        <v>73</v>
      </c>
      <c r="B52" s="40">
        <v>47</v>
      </c>
      <c r="C52" s="11" t="str">
        <f>VLOOKUP(A52,'Draft Control Sheet (for edits)'!A:F,2,0)</f>
        <v>DEBT</v>
      </c>
      <c r="D52" s="5" t="str">
        <f>VLOOKUP(A52,'Draft Control Sheet (for edits)'!A:F,3,FALSE)</f>
        <v>DEBT 
(within FS Book and HFM Form)</v>
      </c>
      <c r="E52" s="10" t="str">
        <f>VLOOKUP(A52,'Draft Control Sheet (for edits)'!A:F,4,FALSE)</f>
        <v>Using the report, verify that the total of amounts entered on the DEBT form tie to the total from ETB line and match the amount on the Debt to Treasury line under Intragovernmental Liabilities on the Balance Sheet.</v>
      </c>
      <c r="F52" s="194" t="str">
        <f>VLOOKUP(A52,'Draft Control Sheet (for edits)'!A:I,7,FALSE)</f>
        <v>HFM Footnotes</v>
      </c>
      <c r="G52" s="194" t="str">
        <f>VLOOKUP(A52,'Original Control Sheet'!A:I,7,FALSE)</f>
        <v>HFM Footnotes</v>
      </c>
      <c r="H52" s="193" t="str">
        <f>VLOOKUP(A52,'Draft Control Sheet (for edits)'!A:I,8,FALSE)</f>
        <v>Q3,Q4</v>
      </c>
      <c r="I52" s="193" t="str">
        <f>VLOOKUP(A52,'Original Control Sheet'!A:I,8,FALSE)</f>
        <v>Q3,Q4</v>
      </c>
      <c r="J52" s="41">
        <f>VLOOKUP(A52,'Draft Control Sheet (for edits)'!A:I,9,FALSE)</f>
        <v>0</v>
      </c>
      <c r="K52" s="41">
        <f>VLOOKUP(A52,'Original Control Sheet'!A:I,9,FALSE)</f>
        <v>0</v>
      </c>
    </row>
    <row r="53" spans="1:11" ht="60" x14ac:dyDescent="0.25">
      <c r="A53" s="41">
        <v>74</v>
      </c>
      <c r="B53" s="40">
        <v>48</v>
      </c>
      <c r="C53" s="11" t="str">
        <f>VLOOKUP(A53,'Draft Control Sheet (for edits)'!A:F,2,0)</f>
        <v>LIAB_BUR</v>
      </c>
      <c r="D53" s="5" t="str">
        <f>VLOOKUP(A53,'Draft Control Sheet (for edits)'!A:F,3,FALSE)</f>
        <v>LIAB_BUR 
(within FS Book and HFM Form)</v>
      </c>
      <c r="E53" s="10" t="str">
        <f>VLOOKUP(A53,'Draft Control Sheet (for edits)'!A:F,4,FALSE)</f>
        <v>Verify Total and ETB Total columns match. Additionally, total intragov and other than intragov lines on the footnote report should match the statements lines unless there are custodial liabilities to be accounted for as custodial liabilities are not included in the footnote report.</v>
      </c>
      <c r="F53" s="194" t="str">
        <f>VLOOKUP(A53,'Draft Control Sheet (for edits)'!A:I,7,FALSE)</f>
        <v>HFM Footnotes</v>
      </c>
      <c r="G53" s="194" t="str">
        <f>VLOOKUP(A53,'Original Control Sheet'!A:I,7,FALSE)</f>
        <v>HFM Footnotes</v>
      </c>
      <c r="H53" s="193" t="str">
        <f>VLOOKUP(A53,'Draft Control Sheet (for edits)'!A:I,8,FALSE)</f>
        <v>Q3,Q4</v>
      </c>
      <c r="I53" s="193" t="str">
        <f>VLOOKUP(A53,'Original Control Sheet'!A:I,8,FALSE)</f>
        <v>Q3,Q4</v>
      </c>
      <c r="J53" s="41">
        <f>VLOOKUP(A53,'Draft Control Sheet (for edits)'!A:I,9,FALSE)</f>
        <v>0</v>
      </c>
      <c r="K53" s="41">
        <f>VLOOKUP(A53,'Original Control Sheet'!A:I,9,FALSE)</f>
        <v>0</v>
      </c>
    </row>
    <row r="54" spans="1:11" ht="45" x14ac:dyDescent="0.25">
      <c r="A54" s="41">
        <v>75</v>
      </c>
      <c r="B54" s="40">
        <v>49</v>
      </c>
      <c r="C54" s="5" t="str">
        <f>VLOOKUP(A54,'Draft Control Sheet (for edits)'!A:F,2,0)</f>
        <v>FEDEMPLBEN</v>
      </c>
      <c r="D54" s="5" t="str">
        <f>VLOOKUP(A54,'Draft Control Sheet (for edits)'!A:F,3,FALSE)</f>
        <v>FEDEMPLBEN 
(within FS Book and HFM Form)</v>
      </c>
      <c r="E54" s="10" t="str">
        <f>VLOOKUP(A54,'Draft Control Sheet (for edits)'!A:F,4,FALSE)</f>
        <v>Verify that the total amount on the report ties to the Federal Employee Benefits Payable line (Other than Intragovernmental) on the Balance Sheet.</v>
      </c>
      <c r="F54" s="194" t="str">
        <f>VLOOKUP(A54,'Draft Control Sheet (for edits)'!A:I,7,FALSE)</f>
        <v>HFM Footnotes</v>
      </c>
      <c r="G54" s="194" t="str">
        <f>VLOOKUP(A54,'Original Control Sheet'!A:I,7,FALSE)</f>
        <v>HFM Footnotes</v>
      </c>
      <c r="H54" s="193" t="str">
        <f>VLOOKUP(A54,'Draft Control Sheet (for edits)'!A:I,8,FALSE)</f>
        <v>Q3,Q4</v>
      </c>
      <c r="I54" s="193" t="str">
        <f>VLOOKUP(A54,'Original Control Sheet'!A:I,8,FALSE)</f>
        <v>Q3,Q4</v>
      </c>
      <c r="J54" s="41">
        <f>VLOOKUP(A54,'Draft Control Sheet (for edits)'!A:I,9,FALSE)</f>
        <v>0</v>
      </c>
      <c r="K54" s="41">
        <f>VLOOKUP(A54,'Original Control Sheet'!A:I,9,FALSE)</f>
        <v>0</v>
      </c>
    </row>
    <row r="55" spans="1:11" ht="45" x14ac:dyDescent="0.25">
      <c r="A55" s="41">
        <v>76</v>
      </c>
      <c r="B55" s="40">
        <v>50</v>
      </c>
      <c r="C55" s="11" t="str">
        <f>VLOOKUP(A55,'Draft Control Sheet (for edits)'!A:F,2,0)</f>
        <v>CLEANUP</v>
      </c>
      <c r="D55" s="5" t="str">
        <f>VLOOKUP(A55,'Draft Control Sheet (for edits)'!A:F,3,FALSE)</f>
        <v>CLEANUP 
(within FS Book and HFM Form)</v>
      </c>
      <c r="E55" s="10" t="str">
        <f>VLOOKUP(A55,'Draft Control Sheet (for edits)'!A:F,4,FALSE)</f>
        <v>Using the report, verify that the total of amounts entered on the CLEANUP form tie to the total from ETB line (NOAA, NIST).</v>
      </c>
      <c r="F55" s="194" t="str">
        <f>VLOOKUP(A55,'Draft Control Sheet (for edits)'!A:I,7,FALSE)</f>
        <v>HFM Footnotes</v>
      </c>
      <c r="G55" s="194" t="str">
        <f>VLOOKUP(A55,'Original Control Sheet'!A:I,7,FALSE)</f>
        <v>HFM Footnotes</v>
      </c>
      <c r="H55" s="193" t="str">
        <f>VLOOKUP(A55,'Draft Control Sheet (for edits)'!A:I,8,FALSE)</f>
        <v>Q3,Q4</v>
      </c>
      <c r="I55" s="193" t="str">
        <f>VLOOKUP(A55,'Original Control Sheet'!A:I,8,FALSE)</f>
        <v>Q3,Q4</v>
      </c>
      <c r="J55" s="41">
        <f>VLOOKUP(A55,'Draft Control Sheet (for edits)'!A:I,9,FALSE)</f>
        <v>0</v>
      </c>
      <c r="K55" s="41">
        <f>VLOOKUP(A55,'Original Control Sheet'!A:I,9,FALSE)</f>
        <v>0</v>
      </c>
    </row>
    <row r="56" spans="1:11" ht="240" x14ac:dyDescent="0.25">
      <c r="A56" s="41">
        <v>77</v>
      </c>
      <c r="B56" s="40">
        <v>51</v>
      </c>
      <c r="C56" s="11" t="str">
        <f>VLOOKUP(A56,'Draft Control Sheet (for edits)'!A:F,2,0)</f>
        <v>LEASES (Leases - Various; Leases - RTULeaseExp; Leases - LeaseliabFutPmts)</v>
      </c>
      <c r="D56" s="5" t="str">
        <f>VLOOKUP(A56,'Draft Control Sheet (for edits)'!A:F,3,FALSE)</f>
        <v>LEASES 
(within FS Book and HFM Form)</v>
      </c>
      <c r="E56" s="10" t="str">
        <f>VLOOKUP(A56,'Draft Control Sheet (for edits)'!A:F,4,FALSE)</f>
        <v>These new form/reports include all disclosures for Note 14 (Leases) including effective Q2 FY 2024 for SFFAS 54 as amended.
The following tie-points to SGLs are included:
-	Total Intragovernmental Lease Expenses (which are broken down by Major Underlying Asset Category) agrees to SGL 693000C$$ plus SGL 693000F$$.
-	Amortization Expense of the Right-to-use Lease Assets agrees to SGL 671300N$$.
-	Total Lease Liabilities agrees to SGL 293000N$$ plus SGL 293010N$$.
For the Intragovernmental Leases as Lessee - Estimated Real Property Rent Payments to GSA for Next Five Fiscal Years table, review for reasonableness of estimated amounts by comparing estimated amounts to prior quarter(s) data and/or prior fiscal year’s data.  Follow up as needed for this reasonableness review.</v>
      </c>
      <c r="F56" s="194" t="str">
        <f>VLOOKUP(A56,'Draft Control Sheet (for edits)'!A:I,7,FALSE)</f>
        <v>HFM Footnotes</v>
      </c>
      <c r="G56" s="194" t="str">
        <f>VLOOKUP(A56,'Original Control Sheet'!A:I,7,FALSE)</f>
        <v>HFM Footnotes</v>
      </c>
      <c r="H56" s="193" t="str">
        <f>VLOOKUP(A56,'Draft Control Sheet (for edits)'!A:I,8,FALSE)</f>
        <v>Q2, Q3,Q4</v>
      </c>
      <c r="I56" s="193" t="str">
        <f>VLOOKUP(A56,'Original Control Sheet'!A:I,8,FALSE)</f>
        <v>Q3,Q4</v>
      </c>
      <c r="J56" s="41">
        <f>VLOOKUP(A56,'Draft Control Sheet (for edits)'!A:I,9,FALSE)</f>
        <v>0</v>
      </c>
      <c r="K56" s="41">
        <f>VLOOKUP(A56,'Original Control Sheet'!A:I,9,FALSE)</f>
        <v>0</v>
      </c>
    </row>
    <row r="57" spans="1:11" ht="30" x14ac:dyDescent="0.25">
      <c r="A57" s="41">
        <v>78</v>
      </c>
      <c r="B57" s="40">
        <v>52</v>
      </c>
      <c r="C57" s="11" t="e">
        <f>VLOOKUP(A57,'Draft Control Sheet (for edits)'!A:F,2,0)</f>
        <v>#N/A</v>
      </c>
      <c r="D57" s="5" t="e">
        <f>VLOOKUP(A57,'Draft Control Sheet (for edits)'!A:F,3,FALSE)</f>
        <v>#N/A</v>
      </c>
      <c r="E57" s="10" t="e">
        <f>VLOOKUP(A57,'Draft Control Sheet (for edits)'!A:F,4,FALSE)</f>
        <v>#N/A</v>
      </c>
      <c r="F57" s="194" t="e">
        <f>VLOOKUP(A57,'Draft Control Sheet (for edits)'!A:I,7,FALSE)</f>
        <v>#N/A</v>
      </c>
      <c r="G57" s="194" t="str">
        <f>VLOOKUP(A57,'Original Control Sheet'!A:I,7,FALSE)</f>
        <v>HFM Footnotes</v>
      </c>
      <c r="H57" s="193" t="e">
        <f>VLOOKUP(A57,'Draft Control Sheet (for edits)'!A:I,8,FALSE)</f>
        <v>#N/A</v>
      </c>
      <c r="I57" s="193" t="str">
        <f>VLOOKUP(A57,'Original Control Sheet'!A:I,8,FALSE)</f>
        <v>Q3,Q4</v>
      </c>
      <c r="J57" s="41" t="e">
        <f>VLOOKUP(A57,'Draft Control Sheet (for edits)'!A:I,9,FALSE)</f>
        <v>#N/A</v>
      </c>
      <c r="K57" s="41">
        <f>VLOOKUP(A57,'Original Control Sheet'!A:I,9,FALSE)</f>
        <v>0</v>
      </c>
    </row>
    <row r="58" spans="1:11" ht="45" x14ac:dyDescent="0.25">
      <c r="A58" s="40">
        <v>79</v>
      </c>
      <c r="B58" s="40">
        <v>53</v>
      </c>
      <c r="C58" s="11" t="str">
        <f>VLOOKUP(A58,'Draft Control Sheet (for edits)'!A:F,2,0)</f>
        <v>INVEST</v>
      </c>
      <c r="D58" s="5" t="str">
        <f>VLOOKUP(A58,'Draft Control Sheet (for edits)'!A:F,3,FALSE)</f>
        <v>INVEST 
(within FS Book and HFM Form)</v>
      </c>
      <c r="E58" s="10" t="str">
        <f>VLOOKUP(A58,'Draft Control Sheet (for edits)'!A:F,4,FALSE)</f>
        <v>If the report for investments in Treasury securities is not blank, verify figures directly with the source and tie the figure to the Investments line in the Intragovernmental part of the Assets section of the Balance Sheet.</v>
      </c>
      <c r="F58" s="194" t="str">
        <f>VLOOKUP(A58,'Draft Control Sheet (for edits)'!A:I,7,FALSE)</f>
        <v>HFM Footnotes</v>
      </c>
      <c r="G58" s="194" t="str">
        <f>VLOOKUP(A58,'Original Control Sheet'!A:I,7,FALSE)</f>
        <v>HFM Footnotes</v>
      </c>
      <c r="H58" s="193" t="str">
        <f>VLOOKUP(A58,'Draft Control Sheet (for edits)'!A:I,8,FALSE)</f>
        <v>Q3,Q4</v>
      </c>
      <c r="I58" s="193" t="str">
        <f>VLOOKUP(A58,'Original Control Sheet'!A:I,8,FALSE)</f>
        <v>Q3,Q4</v>
      </c>
      <c r="J58" s="41">
        <f>VLOOKUP(A58,'Draft Control Sheet (for edits)'!A:I,9,FALSE)</f>
        <v>0</v>
      </c>
      <c r="K58" s="41">
        <f>VLOOKUP(A58,'Original Control Sheet'!A:I,9,FALSE)</f>
        <v>0</v>
      </c>
    </row>
    <row r="59" spans="1:11" ht="271.14999999999998" customHeight="1" x14ac:dyDescent="0.25">
      <c r="A59" s="40">
        <v>80</v>
      </c>
      <c r="B59" s="40">
        <v>54</v>
      </c>
      <c r="C59" s="11" t="str">
        <f>VLOOKUP(A59,'Draft Control Sheet (for edits)'!A:F,2,0)</f>
        <v>LIABNTGL</v>
      </c>
      <c r="D59" s="5" t="str">
        <f>VLOOKUP(A59,'Draft Control Sheet (for edits)'!A:F,3,FALSE)</f>
        <v>LIABNTGL 
(within FS Book and HFM Form)</v>
      </c>
      <c r="E59" s="10" t="str">
        <f>VLOOKUP(A59,'Draft Control Sheet (for edits)'!A:F,4,FALSE)</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F59" s="194" t="str">
        <f>VLOOKUP(A59,'Draft Control Sheet (for edits)'!A:I,7,FALSE)</f>
        <v>HFM Footnotes</v>
      </c>
      <c r="G59" s="194" t="str">
        <f>VLOOKUP(A59,'Original Control Sheet'!A:I,7,FALSE)</f>
        <v>HFM Footnotes</v>
      </c>
      <c r="H59" s="193" t="str">
        <f>VLOOKUP(A59,'Draft Control Sheet (for edits)'!A:I,8,FALSE)</f>
        <v>Q3,Q4</v>
      </c>
      <c r="I59" s="193" t="str">
        <f>VLOOKUP(A59,'Original Control Sheet'!A:I,8,FALSE)</f>
        <v>Q3,Q4</v>
      </c>
      <c r="J59" s="41">
        <f>VLOOKUP(A59,'Draft Control Sheet (for edits)'!A:I,9,FALSE)</f>
        <v>0</v>
      </c>
      <c r="K59" s="41">
        <f>VLOOKUP(A59,'Original Control Sheet'!A:I,9,FALSE)</f>
        <v>0</v>
      </c>
    </row>
    <row r="60" spans="1:11" ht="75" x14ac:dyDescent="0.25">
      <c r="A60" s="40">
        <v>81</v>
      </c>
      <c r="B60" s="40">
        <v>55</v>
      </c>
      <c r="C60" s="11" t="str">
        <f>VLOOKUP(A60,'Draft Control Sheet (for edits)'!A:F,2,0)</f>
        <v>UDO</v>
      </c>
      <c r="D60" s="5" t="str">
        <f>VLOOKUP(A60,'Draft Control Sheet (for edits)'!A:F,3,FALSE)</f>
        <v>UDO 
(within FS Book and HFM Form)</v>
      </c>
      <c r="E60" s="10" t="str">
        <f>VLOOKUP(A60,'Draft Control Sheet (for edits)'!A:F,4,FALSE)</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F60" s="194" t="str">
        <f>VLOOKUP(A60,'Draft Control Sheet (for edits)'!A:I,7,FALSE)</f>
        <v>HFM Footnotes</v>
      </c>
      <c r="G60" s="194" t="str">
        <f>VLOOKUP(A60,'Original Control Sheet'!A:I,7,FALSE)</f>
        <v>HFM Footnotes</v>
      </c>
      <c r="H60" s="193" t="str">
        <f>VLOOKUP(A60,'Draft Control Sheet (for edits)'!A:I,8,FALSE)</f>
        <v>Q3,Q4</v>
      </c>
      <c r="I60" s="193" t="str">
        <f>VLOOKUP(A60,'Original Control Sheet'!A:I,8,FALSE)</f>
        <v>Q3,Q4</v>
      </c>
      <c r="J60" s="41">
        <f>VLOOKUP(A60,'Draft Control Sheet (for edits)'!A:I,9,FALSE)</f>
        <v>0</v>
      </c>
      <c r="K60" s="41">
        <f>VLOOKUP(A60,'Original Control Sheet'!A:I,9,FALSE)</f>
        <v>0</v>
      </c>
    </row>
    <row r="61" spans="1:11" ht="90" x14ac:dyDescent="0.25">
      <c r="A61" s="40">
        <v>82</v>
      </c>
      <c r="B61" s="40">
        <v>56</v>
      </c>
      <c r="C61" s="11" t="str">
        <f>VLOOKUP(A61,'Draft Control Sheet (for edits)'!A:F,2,0)</f>
        <v>BAR</v>
      </c>
      <c r="D61" s="5" t="str">
        <f>VLOOKUP(A61,'Draft Control Sheet (for edits)'!A:F,3,FALSE)</f>
        <v>BAR23 &amp; BAR23_XW 
(within FS Book and HFM Form)</v>
      </c>
      <c r="E61" s="10" t="str">
        <f>VLOOKUP(A61,'Draft Control Sheet (for edits)'!A:F,4,FALSE)</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v>
      </c>
      <c r="F61" s="194" t="str">
        <f>VLOOKUP(A61,'Draft Control Sheet (for edits)'!A:I,7,FALSE)</f>
        <v>HFM Footnotes</v>
      </c>
      <c r="G61" s="194" t="str">
        <f>VLOOKUP(A61,'Original Control Sheet'!A:I,7,FALSE)</f>
        <v>HFM Footnotes</v>
      </c>
      <c r="H61" s="193" t="str">
        <f>VLOOKUP(A61,'Draft Control Sheet (for edits)'!A:I,8,FALSE)</f>
        <v>Q3,Q4</v>
      </c>
      <c r="I61" s="193" t="str">
        <f>VLOOKUP(A61,'Original Control Sheet'!A:I,8,FALSE)</f>
        <v>Q3,Q4</v>
      </c>
      <c r="J61" s="41" t="str">
        <f>VLOOKUP(A61,'Draft Control Sheet (for edits)'!A:I,9,FALSE)</f>
        <v>$300k</v>
      </c>
      <c r="K61" s="41" t="str">
        <f>VLOOKUP(A61,'Original Control Sheet'!A:I,9,FALSE)</f>
        <v>$300k</v>
      </c>
    </row>
    <row r="62" spans="1:11" ht="150" x14ac:dyDescent="0.25">
      <c r="A62" s="40">
        <v>51</v>
      </c>
      <c r="B62" s="40">
        <v>57</v>
      </c>
      <c r="C62" s="11" t="str">
        <f>VLOOKUP(A62,'Draft Control Sheet (for edits)'!A:F,2,0)</f>
        <v>BAR-1</v>
      </c>
      <c r="D62" s="5" t="str">
        <f>VLOOKUP(A62,'Draft Control Sheet (for edits)'!A:F,3,FALSE)</f>
        <v>TP_BAR 
(within FS Book - BAR23_TP2)</v>
      </c>
      <c r="E62" s="10" t="str">
        <f>VLOOKUP(A62,'Draft Control Sheet (for edits)'!A:F,4,FALSE)</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v>
      </c>
      <c r="F62" s="194" t="str">
        <f>VLOOKUP(A62,'Draft Control Sheet (for edits)'!A:I,7,FALSE)</f>
        <v>Quarterly</v>
      </c>
      <c r="G62" s="194" t="str">
        <f>VLOOKUP(A62,'Original Control Sheet'!A:I,7,FALSE)</f>
        <v>Quarterly Review</v>
      </c>
      <c r="H62" s="193" t="str">
        <f>VLOOKUP(A62,'Draft Control Sheet (for edits)'!A:I,8,FALSE)</f>
        <v>Q2,Q3,Q4</v>
      </c>
      <c r="I62" s="193" t="str">
        <f>VLOOKUP(A62,'Original Control Sheet'!A:I,8,FALSE)</f>
        <v>Q2,Q3,Q4</v>
      </c>
      <c r="J62" s="41">
        <f>VLOOKUP(A62,'Draft Control Sheet (for edits)'!A:I,9,FALSE)</f>
        <v>0</v>
      </c>
      <c r="K62" s="41">
        <f>VLOOKUP(A62,'Original Control Sheet'!A:I,9,FALSE)</f>
        <v>0</v>
      </c>
    </row>
    <row r="63" spans="1:11" ht="150" x14ac:dyDescent="0.25">
      <c r="A63" s="40">
        <v>9</v>
      </c>
      <c r="B63" s="40">
        <v>58</v>
      </c>
      <c r="C63" s="11" t="str">
        <f>VLOOKUP(A63,'Draft Control Sheet (for edits)'!A:F,2,0)</f>
        <v>TP</v>
      </c>
      <c r="D63" s="5" t="str">
        <f>VLOOKUP(A63,'Draft Control Sheet (for edits)'!A:F,3,FALSE)</f>
        <v>GZAttrChk 
(within FS Book)</v>
      </c>
      <c r="E63" s="10" t="str">
        <f>VLOOKUP(A63,'Draft Control Sheet (for edits)'!A:F,4,FALSE)</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F63" s="194" t="str">
        <f>VLOOKUP(A63,'Draft Control Sheet (for edits)'!A:I,7,FALSE)</f>
        <v>Quarterly</v>
      </c>
      <c r="G63" s="194" t="str">
        <f>VLOOKUP(A63,'Original Control Sheet'!A:I,7,FALSE)</f>
        <v>Quarterly Review</v>
      </c>
      <c r="H63" s="193" t="str">
        <f>VLOOKUP(A63,'Draft Control Sheet (for edits)'!A:I,8,FALSE)</f>
        <v>Q1,Q2,Q3,Q4</v>
      </c>
      <c r="I63" s="193" t="str">
        <f>VLOOKUP(A63,'Original Control Sheet'!A:I,8,FALSE)</f>
        <v>Q1,Q2,Q3,Q4</v>
      </c>
      <c r="J63" s="41">
        <f>VLOOKUP(A63,'Draft Control Sheet (for edits)'!A:I,9,FALSE)</f>
        <v>0</v>
      </c>
      <c r="K63" s="41">
        <f>VLOOKUP(A63,'Original Control Sheet'!A:I,9,FALSE)</f>
        <v>0</v>
      </c>
    </row>
    <row r="64" spans="1:11" ht="240" x14ac:dyDescent="0.25">
      <c r="A64" s="40">
        <v>52</v>
      </c>
      <c r="B64" s="40">
        <v>59</v>
      </c>
      <c r="C64" s="11" t="str">
        <f>VLOOKUP(A64,'Draft Control Sheet (for edits)'!A:F,2,0)</f>
        <v>BAR-2</v>
      </c>
      <c r="D64" s="5" t="str">
        <f>VLOOKUP(A64,'Draft Control Sheet (for edits)'!A:F,3,FALSE)</f>
        <v>TP_BAR 
(within FS Book - BAR23_TP2)</v>
      </c>
      <c r="E64" s="10" t="str">
        <f>VLOOKUP(A64,'Draft Control Sheet (for edits)'!A:F,4,FALSE)</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v>
      </c>
      <c r="F64" s="194" t="str">
        <f>VLOOKUP(A64,'Draft Control Sheet (for edits)'!A:I,7,FALSE)</f>
        <v>Quarterly</v>
      </c>
      <c r="G64" s="194" t="str">
        <f>VLOOKUP(A64,'Original Control Sheet'!A:I,7,FALSE)</f>
        <v>Quarterly Review</v>
      </c>
      <c r="H64" s="193" t="str">
        <f>VLOOKUP(A64,'Draft Control Sheet (for edits)'!A:I,8,FALSE)</f>
        <v>Q2,Q3,Q4</v>
      </c>
      <c r="I64" s="193" t="str">
        <f>VLOOKUP(A64,'Original Control Sheet'!A:I,8,FALSE)</f>
        <v>Q2,Q3,Q4</v>
      </c>
      <c r="J64" s="41" t="str">
        <f>VLOOKUP(A64,'Draft Control Sheet (for edits)'!A:I,9,FALSE)</f>
        <v>$300k</v>
      </c>
      <c r="K64" s="41" t="str">
        <f>VLOOKUP(A64,'Original Control Sheet'!A:I,9,FALSE)</f>
        <v>$300k</v>
      </c>
    </row>
    <row r="65" spans="1:11" ht="45" x14ac:dyDescent="0.25">
      <c r="A65" s="40">
        <v>6</v>
      </c>
      <c r="B65" s="40">
        <v>60</v>
      </c>
      <c r="C65" s="11" t="str">
        <f>VLOOKUP(A65,'Draft Control Sheet (for edits)'!A:F,2,0)</f>
        <v>IC</v>
      </c>
      <c r="D65" s="5" t="str">
        <f>VLOOKUP(A65,'Draft Control Sheet (for edits)'!A:F,3,FALSE)</f>
        <v>N/A</v>
      </c>
      <c r="E65" s="10" t="str">
        <f>VLOOKUP(A65,'Draft Control Sheet (for edits)'!A:F,4,FALSE)</f>
        <v xml:space="preserve">Hyperion Intra-Commerce TSRs and manual Intra-Commerce TSR have been reviewed to ensure consistency and all explanations of differences provided to OFM. </v>
      </c>
      <c r="F65" s="194" t="str">
        <f>VLOOKUP(A65,'Draft Control Sheet (for edits)'!A:I,7,FALSE)</f>
        <v>Quarterly</v>
      </c>
      <c r="G65" s="194" t="str">
        <f>VLOOKUP(A65,'Original Control Sheet'!A:I,7,FALSE)</f>
        <v>Quarterly Review</v>
      </c>
      <c r="H65" s="193" t="str">
        <f>VLOOKUP(A65,'Draft Control Sheet (for edits)'!A:I,8,FALSE)</f>
        <v>Separate Reviewer(s)</v>
      </c>
      <c r="I65" s="193" t="str">
        <f>VLOOKUP(A65,'Original Control Sheet'!A:I,8,FALSE)</f>
        <v>Separate Reviewer(s)</v>
      </c>
      <c r="J65" s="41">
        <f>VLOOKUP(A65,'Draft Control Sheet (for edits)'!A:I,9,FALSE)</f>
        <v>0</v>
      </c>
      <c r="K65" s="41">
        <f>VLOOKUP(A65,'Original Control Sheet'!A:I,9,FALSE)</f>
        <v>0</v>
      </c>
    </row>
    <row r="66" spans="1:11" ht="60" x14ac:dyDescent="0.25">
      <c r="A66" s="40">
        <v>8</v>
      </c>
      <c r="B66" s="40">
        <v>61</v>
      </c>
      <c r="C66" s="11" t="str">
        <f>VLOOKUP(A66,'Draft Control Sheet (for edits)'!A:F,2,0)</f>
        <v>IG</v>
      </c>
      <c r="D66" s="46" t="str">
        <f>VLOOKUP(A66,'Draft Control Sheet (for edits)'!A:F,3,FALSE)</f>
        <v>IGL_IG; IGER_IG; IGEX_IG; IGNP_IG; CFP_IGOV1</v>
      </c>
      <c r="E66" s="10" t="str">
        <f>VLOOKUP(A66,'Draft Control Sheet (for edits)'!A:F,4,FALSE)</f>
        <v xml:space="preserve">Hyperion Intragovernmental TSRs and manual Intragovernmental Providing/Receiving TDR or Access TSR have been reviewed to ensure consistency and all explanations of differences provided to OFM (Intragov Checking). </v>
      </c>
      <c r="F66" s="194" t="str">
        <f>VLOOKUP(A66,'Draft Control Sheet (for edits)'!A:I,7,FALSE)</f>
        <v>Quarterly</v>
      </c>
      <c r="G66" s="194" t="str">
        <f>VLOOKUP(A66,'Original Control Sheet'!A:I,7,FALSE)</f>
        <v>Quarterly Review</v>
      </c>
      <c r="H66" s="193" t="str">
        <f>VLOOKUP(A66,'Draft Control Sheet (for edits)'!A:I,8,FALSE)</f>
        <v>Separate Reviewer(s)</v>
      </c>
      <c r="I66" s="193" t="str">
        <f>VLOOKUP(A66,'Original Control Sheet'!A:I,8,FALSE)</f>
        <v>Separate Reviewer(s)</v>
      </c>
      <c r="J66" s="41">
        <f>VLOOKUP(A66,'Draft Control Sheet (for edits)'!A:I,9,FALSE)</f>
        <v>0</v>
      </c>
      <c r="K66" s="41">
        <f>VLOOKUP(A66,'Original Control Sheet'!A:I,9,FALSE)</f>
        <v>0</v>
      </c>
    </row>
    <row r="67" spans="1:11" ht="45" x14ac:dyDescent="0.25">
      <c r="A67" s="40">
        <v>87</v>
      </c>
      <c r="B67" s="40">
        <v>62</v>
      </c>
      <c r="C67" s="11" t="str">
        <f>VLOOKUP(A67,'Draft Control Sheet (for edits)'!A:F,2,0)</f>
        <v>FTM</v>
      </c>
      <c r="D67" s="5" t="str">
        <f>VLOOKUP(A67,'Draft Control Sheet (for edits)'!A:F,3,FALSE)</f>
        <v>Footnote Text Matrix (separate template)</v>
      </c>
      <c r="E67" s="10" t="str">
        <f>VLOOKUP(A67,'Draft Control Sheet (for edits)'!A:F,4,FALSE)</f>
        <v xml:space="preserve">Review Footnotes Text Matrix submitted to OFM to ensure accuracy and completeness.
</v>
      </c>
      <c r="F67" s="194" t="str">
        <f>VLOOKUP(A67,'Draft Control Sheet (for edits)'!A:I,7,FALSE)</f>
        <v>Manual</v>
      </c>
      <c r="G67" s="194" t="str">
        <f>VLOOKUP(A67,'Original Control Sheet'!A:I,7,FALSE)</f>
        <v>Manual</v>
      </c>
      <c r="H67" s="193" t="str">
        <f>VLOOKUP(A67,'Draft Control Sheet (for edits)'!A:I,8,FALSE)</f>
        <v>Q2, Q3,Q4</v>
      </c>
      <c r="I67" s="193" t="str">
        <f>VLOOKUP(A67,'Original Control Sheet'!A:I,8,FALSE)</f>
        <v>Q3,Q4</v>
      </c>
      <c r="J67" s="41">
        <f>VLOOKUP(A67,'Draft Control Sheet (for edits)'!A:I,9,FALSE)</f>
        <v>0</v>
      </c>
      <c r="K67" s="41">
        <f>VLOOKUP(A67,'Original Control Sheet'!A:I,9,FALSE)</f>
        <v>0</v>
      </c>
    </row>
    <row r="68" spans="1:11" ht="45" x14ac:dyDescent="0.25">
      <c r="A68" s="40">
        <v>88</v>
      </c>
      <c r="B68" s="40">
        <v>63</v>
      </c>
      <c r="C68" s="11" t="str">
        <f>VLOOKUP(A68,'Draft Control Sheet (for edits)'!A:F,2,0)</f>
        <v>MRSI</v>
      </c>
      <c r="D68" s="5" t="str">
        <f>VLOOKUP(A68,'Draft Control Sheet (for edits)'!A:F,3,FALSE)</f>
        <v>Manual RSI (separate template)</v>
      </c>
      <c r="E68" s="10" t="str">
        <f>VLOOKUP(A68,'Draft Control Sheet (for edits)'!A:F,4,FALSE)</f>
        <v>Review Manual RSI (Deferred Maintenance, Segment Information) for completeness and accuracy.</v>
      </c>
      <c r="F68" s="194" t="str">
        <f>VLOOKUP(A68,'Draft Control Sheet (for edits)'!A:I,7,FALSE)</f>
        <v>Manual</v>
      </c>
      <c r="G68" s="194" t="str">
        <f>VLOOKUP(A68,'Original Control Sheet'!A:I,7,FALSE)</f>
        <v>Manual</v>
      </c>
      <c r="H68" s="193" t="str">
        <f>VLOOKUP(A68,'Draft Control Sheet (for edits)'!A:I,8,FALSE)</f>
        <v>Q3,Q4</v>
      </c>
      <c r="I68" s="193" t="str">
        <f>VLOOKUP(A68,'Original Control Sheet'!A:I,8,FALSE)</f>
        <v>Q3,Q4</v>
      </c>
      <c r="J68" s="41">
        <f>VLOOKUP(A68,'Draft Control Sheet (for edits)'!A:I,9,FALSE)</f>
        <v>0</v>
      </c>
      <c r="K68" s="41">
        <f>VLOOKUP(A68,'Original Control Sheet'!A:I,9,FALSE)</f>
        <v>0</v>
      </c>
    </row>
    <row r="69" spans="1:11" ht="195" x14ac:dyDescent="0.25">
      <c r="A69" s="40">
        <v>89</v>
      </c>
      <c r="B69" s="40">
        <v>64</v>
      </c>
      <c r="C69" s="11" t="str">
        <f>VLOOKUP(A69,'Draft Control Sheet (for edits)'!A:F,2,0)</f>
        <v>PPA</v>
      </c>
      <c r="D69" s="5" t="str">
        <f>VLOOKUP(A69,'Draft Control Sheet (for edits)'!A:F,3,FALSE)</f>
        <v>TBSIMPLE 
(any version; can actually be found within FS Book)</v>
      </c>
      <c r="E69" s="10" t="str">
        <f>VLOOKUP(A69,'Draft Control Sheet (for edits)'!A:F,4,FALSE)</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F69" s="194" t="str">
        <f>VLOOKUP(A69,'Draft Control Sheet (for edits)'!A:I,7,FALSE)</f>
        <v>Manual</v>
      </c>
      <c r="G69" s="194" t="str">
        <f>VLOOKUP(A69,'Original Control Sheet'!A:I,7,FALSE)</f>
        <v>Manual</v>
      </c>
      <c r="H69" s="193" t="str">
        <f>VLOOKUP(A69,'Draft Control Sheet (for edits)'!A:I,8,FALSE)</f>
        <v>Q1,Q2,Q3,Q4</v>
      </c>
      <c r="I69" s="193" t="str">
        <f>VLOOKUP(A69,'Original Control Sheet'!A:I,8,FALSE)</f>
        <v>Q1,Q2,Q3,Q4</v>
      </c>
      <c r="J69" s="41">
        <f>VLOOKUP(A69,'Draft Control Sheet (for edits)'!A:I,9,FALSE)</f>
        <v>0</v>
      </c>
      <c r="K69" s="41">
        <f>VLOOKUP(A69,'Original Control Sheet'!A:I,9,FALSE)</f>
        <v>0</v>
      </c>
    </row>
    <row r="70" spans="1:11" ht="105" x14ac:dyDescent="0.25">
      <c r="A70" s="40">
        <v>90</v>
      </c>
      <c r="B70" s="40">
        <v>65</v>
      </c>
      <c r="C70" s="11" t="str">
        <f>VLOOKUP(A70,'Draft Control Sheet (for edits)'!A:F,2,0)</f>
        <v>NPR</v>
      </c>
      <c r="D70" s="5" t="str">
        <f>VLOOKUP(A70,'Draft Control Sheet (for edits)'!A:F,3,FALSE)</f>
        <v>BS &amp; SCNP 
(can be found within FS Book)</v>
      </c>
      <c r="E70" s="10" t="str">
        <f>VLOOKUP(A70,'Draft Control Sheet (for edits)'!A:F,4,FALSE)</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F70" s="194" t="str">
        <f>VLOOKUP(A70,'Draft Control Sheet (for edits)'!A:I,7,FALSE)</f>
        <v>Manual</v>
      </c>
      <c r="G70" s="194" t="str">
        <f>VLOOKUP(A70,'Original Control Sheet'!A:I,7,FALSE)</f>
        <v>Manual</v>
      </c>
      <c r="H70" s="193" t="str">
        <f>VLOOKUP(A70,'Draft Control Sheet (for edits)'!A:I,8,FALSE)</f>
        <v>Q1,Q2,Q3,Q4</v>
      </c>
      <c r="I70" s="193" t="str">
        <f>VLOOKUP(A70,'Original Control Sheet'!A:I,8,FALSE)</f>
        <v>Q1,Q2,Q3,Q4</v>
      </c>
      <c r="J70" s="41">
        <f>VLOOKUP(A70,'Draft Control Sheet (for edits)'!A:I,9,FALSE)</f>
        <v>0</v>
      </c>
      <c r="K70" s="41">
        <f>VLOOKUP(A70,'Original Control Sheet'!A:I,9,FALSE)</f>
        <v>0</v>
      </c>
    </row>
    <row r="71" spans="1:11" ht="60" x14ac:dyDescent="0.25">
      <c r="A71" s="40">
        <v>91</v>
      </c>
      <c r="B71" s="40">
        <v>66</v>
      </c>
      <c r="C71" s="11" t="str">
        <f>VLOOKUP(A71,'Draft Control Sheet (for edits)'!A:F,2,0)</f>
        <v>LR</v>
      </c>
      <c r="D71" s="5" t="str">
        <f>VLOOKUP(A71,'Draft Control Sheet (for edits)'!A:F,3,FALSE)</f>
        <v>BS &amp; Loans Receivable Footnote Excel File</v>
      </c>
      <c r="E71" s="10" t="str">
        <f>VLOOKUP(A71,'Draft Control Sheet (for edits)'!A:F,4,FALSE)</f>
        <v>Agree Loans Receivable line item on BS to Loans Receivable Footnote Excel file, GL Summary tab.</v>
      </c>
      <c r="F71" s="194" t="str">
        <f>VLOOKUP(A71,'Draft Control Sheet (for edits)'!A:I,7,FALSE)</f>
        <v>Manual</v>
      </c>
      <c r="G71" s="194" t="str">
        <f>VLOOKUP(A71,'Original Control Sheet'!A:I,7,FALSE)</f>
        <v>Manual</v>
      </c>
      <c r="H71" s="193" t="str">
        <f>VLOOKUP(A71,'Draft Control Sheet (for edits)'!A:I,8,FALSE)</f>
        <v>Q3,Q4</v>
      </c>
      <c r="I71" s="193" t="str">
        <f>VLOOKUP(A71,'Original Control Sheet'!A:I,8,FALSE)</f>
        <v>Q3,Q4</v>
      </c>
      <c r="J71" s="41">
        <f>VLOOKUP(A71,'Draft Control Sheet (for edits)'!A:I,9,FALSE)</f>
        <v>0</v>
      </c>
      <c r="K71" s="41">
        <f>VLOOKUP(A71,'Original Control Sheet'!A:I,9,FALSE)</f>
        <v>0</v>
      </c>
    </row>
    <row r="72" spans="1:11" ht="45" x14ac:dyDescent="0.25">
      <c r="A72" s="40">
        <v>92</v>
      </c>
      <c r="B72" s="40">
        <v>67</v>
      </c>
      <c r="C72" s="11" t="str">
        <f>VLOOKUP(A72,'Draft Control Sheet (for edits)'!A:F,2,0)</f>
        <v>AJE</v>
      </c>
      <c r="D72" s="5" t="str">
        <f>VLOOKUP(A72,'Draft Control Sheet (for edits)'!A:F,3,FALSE)</f>
        <v>N/A</v>
      </c>
      <c r="E72" s="10" t="str">
        <f>VLOOKUP(A72,'Draft Control Sheet (for edits)'!A:F,4,FALSE)</f>
        <v xml:space="preserve">OFM to include information in AJE &amp; Review Comments Template regarding Hyperion on-top adjusting journal entries prepared by OFM (AJE # and Instructions to Bureau). </v>
      </c>
      <c r="F72" s="194" t="str">
        <f>VLOOKUP(A72,'Draft Control Sheet (for edits)'!A:I,7,FALSE)</f>
        <v>Manual</v>
      </c>
      <c r="G72" s="194" t="str">
        <f>VLOOKUP(A72,'Original Control Sheet'!A:I,7,FALSE)</f>
        <v>Manual</v>
      </c>
      <c r="H72" s="193" t="str">
        <f>VLOOKUP(A72,'Draft Control Sheet (for edits)'!A:I,8,FALSE)</f>
        <v>Q1,Q2,Q3,Q4</v>
      </c>
      <c r="I72" s="193" t="str">
        <f>VLOOKUP(A72,'Original Control Sheet'!A:I,8,FALSE)</f>
        <v>Q1,Q2,Q3,Q4</v>
      </c>
      <c r="J72" s="41">
        <f>VLOOKUP(A72,'Draft Control Sheet (for edits)'!A:I,9,FALSE)</f>
        <v>0</v>
      </c>
      <c r="K72" s="41">
        <f>VLOOKUP(A72,'Original Control Sheet'!A:I,9,FALSE)</f>
        <v>0</v>
      </c>
    </row>
    <row r="73" spans="1:11" ht="45" x14ac:dyDescent="0.25">
      <c r="A73" s="40">
        <v>93</v>
      </c>
      <c r="B73" s="40">
        <v>68</v>
      </c>
      <c r="C73" s="11" t="str">
        <f>VLOOKUP(A73,'Draft Control Sheet (for edits)'!A:F,2,0)</f>
        <v>SAB</v>
      </c>
      <c r="D73" s="5" t="str">
        <f>VLOOKUP(A73,'Draft Control Sheet (for edits)'!A:F,3,FALSE)</f>
        <v>N/A</v>
      </c>
      <c r="E73" s="10" t="str">
        <f>VLOOKUP(A73,'Draft Control Sheet (for edits)'!A:F,4,FALSE)</f>
        <v>Stand-Alone Bureaus Only:  Compare Hyperion financial statements, footnotes, and Intragovernmental RSI to stand-alone financial statements for consistency (e.g., USPTO).</v>
      </c>
      <c r="F73" s="194" t="str">
        <f>VLOOKUP(A73,'Draft Control Sheet (for edits)'!A:I,7,FALSE)</f>
        <v>Manual</v>
      </c>
      <c r="G73" s="194" t="str">
        <f>VLOOKUP(A73,'Original Control Sheet'!A:I,7,FALSE)</f>
        <v>Manual</v>
      </c>
      <c r="H73" s="193" t="str">
        <f>VLOOKUP(A73,'Draft Control Sheet (for edits)'!A:I,8,FALSE)</f>
        <v>Q2,Q3,Q4</v>
      </c>
      <c r="I73" s="193" t="str">
        <f>VLOOKUP(A73,'Original Control Sheet'!A:I,8,FALSE)</f>
        <v>Q2,Q3,Q4</v>
      </c>
      <c r="J73" s="41">
        <f>VLOOKUP(A73,'Draft Control Sheet (for edits)'!A:I,9,FALSE)</f>
        <v>0</v>
      </c>
      <c r="K73" s="41">
        <f>VLOOKUP(A73,'Original Control Sheet'!A:I,9,FALSE)</f>
        <v>0</v>
      </c>
    </row>
    <row r="74" spans="1:11" ht="301.14999999999998" customHeight="1" x14ac:dyDescent="0.25">
      <c r="A74" s="40">
        <v>53</v>
      </c>
      <c r="B74" s="40">
        <v>69</v>
      </c>
      <c r="C74" s="11" t="str">
        <f>VLOOKUP(A74,'Draft Control Sheet (for edits)'!A:F,2,0)</f>
        <v>BPFBWT1</v>
      </c>
      <c r="D74" s="5" t="str">
        <f>VLOOKUP(A74,'Draft Control Sheet (for edits)'!A:F,3,FALSE)</f>
        <v>BPFBWT1_NewFmt_byFund 
(within BP_TiePoint_Book New Fmt)</v>
      </c>
      <c r="E74" s="10" t="str">
        <f>VLOOKUP(A74,'Draft Control Sheet (for edits)'!A:F,4,FALSE)</f>
        <v>Review Tie-Points report to ensure that for each fund group, total of undisbursed budgetary status accounts (438200, 438300, 438400, 439800, 442000, 443000, 445000, 449000, 451000, 461000, 462000, 465000, 470000, 480100, 480110, 483100, 487100, 488100, 490100, 490110,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and 449000.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v>
      </c>
      <c r="F74" s="194" t="str">
        <f>VLOOKUP(A74,'Draft Control Sheet (for edits)'!A:I,7,FALSE)</f>
        <v>BP Tie Points</v>
      </c>
      <c r="G74" s="194" t="str">
        <f>VLOOKUP(A74,'Original Control Sheet'!A:I,7,FALSE)</f>
        <v>BP Tie Points</v>
      </c>
      <c r="H74" s="193" t="str">
        <f>VLOOKUP(A74,'Draft Control Sheet (for edits)'!A:I,8,FALSE)</f>
        <v>Q2,Q3,Q4</v>
      </c>
      <c r="I74" s="193" t="str">
        <f>VLOOKUP(A74,'Original Control Sheet'!A:I,8,FALSE)</f>
        <v>Q2,Q3,Q4</v>
      </c>
      <c r="J74" s="41" t="str">
        <f>VLOOKUP(A74,'Draft Control Sheet (for edits)'!A:I,9,FALSE)</f>
        <v>$750k</v>
      </c>
      <c r="K74" s="41" t="str">
        <f>VLOOKUP(A74,'Original Control Sheet'!A:I,9,FALSE)</f>
        <v>$750k</v>
      </c>
    </row>
    <row r="75" spans="1:11" ht="301.14999999999998" customHeight="1" x14ac:dyDescent="0.25">
      <c r="A75" s="40">
        <v>54</v>
      </c>
      <c r="B75" s="40">
        <v>70</v>
      </c>
      <c r="C75" s="11" t="str">
        <f>VLOOKUP(A75,'Draft Control Sheet (for edits)'!A:F,2,0)</f>
        <v>BPFBWT2</v>
      </c>
      <c r="D75" s="5" t="str">
        <f>VLOOKUP(A75,'Draft Control Sheet (for edits)'!A:F,3,FALSE)</f>
        <v>BPFBWT2_NewFmt_byFund 
(within BP_TiePoint_Book New Fmt)</v>
      </c>
      <c r="E75" s="10" t="str">
        <f>VLOOKUP(A75,'Draft Control Sheet (for edits)'!A:F,4,FALSE)</f>
        <v>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v>
      </c>
      <c r="F75" s="194" t="str">
        <f>VLOOKUP(A75,'Draft Control Sheet (for edits)'!A:I,7,FALSE)</f>
        <v>BP Tie Points</v>
      </c>
      <c r="G75" s="194" t="str">
        <f>VLOOKUP(A75,'Original Control Sheet'!A:I,7,FALSE)</f>
        <v>BP Tie Points</v>
      </c>
      <c r="H75" s="193" t="str">
        <f>VLOOKUP(A75,'Draft Control Sheet (for edits)'!A:I,8,FALSE)</f>
        <v>Q2,Q3,Q4</v>
      </c>
      <c r="I75" s="193" t="str">
        <f>VLOOKUP(A75,'Original Control Sheet'!A:I,8,FALSE)</f>
        <v>Q2,Q3,Q4</v>
      </c>
      <c r="J75" s="41" t="str">
        <f>VLOOKUP(A75,'Draft Control Sheet (for edits)'!A:I,9,FALSE)</f>
        <v>$750k</v>
      </c>
      <c r="K75" s="41" t="str">
        <f>VLOOKUP(A75,'Original Control Sheet'!A:I,9,FALSE)</f>
        <v>$750k</v>
      </c>
    </row>
    <row r="76" spans="1:11" ht="153" customHeight="1" x14ac:dyDescent="0.25">
      <c r="A76" s="40">
        <v>56</v>
      </c>
      <c r="B76" s="40">
        <v>71</v>
      </c>
      <c r="C76" s="11" t="str">
        <f>VLOOKUP(A76,'Draft Control Sheet (for edits)'!A:F,2,0)</f>
        <v>BPPAY</v>
      </c>
      <c r="D76" s="5" t="str">
        <f>VLOOKUP(A76,'Draft Control Sheet (for edits)'!A:F,3,FALSE)</f>
        <v>BPPAY_Fund 
(within BP_TiePoint_Book New Fmt)</v>
      </c>
      <c r="E76" s="10" t="str">
        <f>VLOOKUP(A76,'Draft Control Sheet (for edits)'!A:F,4,FALSE)</f>
        <v>Review Tie-Points report to ensure that for each fund group, total of budgetary delivered orders accounts (490100, 490110, 493100, 497100, and 498100) agree to total of funded and unfunded portions of proprietary payables/accrued expenses accounts (211000, 212000, 213000, 214000, 214010, 214100, 215000, 215500, 216000, 217000, 217900, 218000, 219000, 221000, 221100, 221300, 221500, 221600, 221700, 221800, 222000, 222500, 229000, 233000, 261000, 262000, 265000, 291000, 292000, 293000, 293010, 294000, 296000, 297000, 298000, 299000, and 299500) less total of unfunded portion of SGL balances per LIABNTGL. 
PURPOSE:  To ensure that budgetary delivered orders – unpaid agree to funded portions of proprietary payables/accrued expenses.</v>
      </c>
      <c r="F76" s="194" t="str">
        <f>VLOOKUP(A76,'Draft Control Sheet (for edits)'!A:I,7,FALSE)</f>
        <v>BP Tie Points</v>
      </c>
      <c r="G76" s="194" t="str">
        <f>VLOOKUP(A76,'Original Control Sheet'!A:I,7,FALSE)</f>
        <v>BP Tie Points</v>
      </c>
      <c r="H76" s="193" t="str">
        <f>VLOOKUP(A76,'Draft Control Sheet (for edits)'!A:I,8,FALSE)</f>
        <v>Q2,Q3,Q4</v>
      </c>
      <c r="I76" s="193" t="str">
        <f>VLOOKUP(A76,'Original Control Sheet'!A:I,8,FALSE)</f>
        <v>Q2,Q3,Q4</v>
      </c>
      <c r="J76" s="41" t="str">
        <f>VLOOKUP(A76,'Draft Control Sheet (for edits)'!A:I,9,FALSE)</f>
        <v>$750k</v>
      </c>
      <c r="K76" s="41">
        <f>VLOOKUP(A76,'Original Control Sheet'!A:I,9,FALSE)</f>
        <v>0</v>
      </c>
    </row>
    <row r="77" spans="1:11" ht="240" x14ac:dyDescent="0.25">
      <c r="A77" s="40">
        <v>60</v>
      </c>
      <c r="B77" s="40">
        <v>72</v>
      </c>
      <c r="C77" s="11" t="str">
        <f>VLOOKUP(A77,'Draft Control Sheet (for edits)'!A:F,2,0)</f>
        <v>BPREV</v>
      </c>
      <c r="D77" s="5" t="str">
        <f>VLOOKUP(A77,'Draft Control Sheet (for edits)'!A:F,3,FALSE)</f>
        <v>BPREV by Fund New 
(within BP_TiePoint_Book New Fmt)</v>
      </c>
      <c r="E77" s="10" t="str">
        <f>VLOOKUP(A77,'Draft Control Sheet (for edits)'!A:F,4,FALSE)</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v>
      </c>
      <c r="F77" s="194" t="str">
        <f>VLOOKUP(A77,'Draft Control Sheet (for edits)'!A:I,7,FALSE)</f>
        <v>BP Tie Points</v>
      </c>
      <c r="G77" s="194" t="str">
        <f>VLOOKUP(A77,'Original Control Sheet'!A:I,7,FALSE)</f>
        <v>BP Tie Points</v>
      </c>
      <c r="H77" s="193" t="str">
        <f>VLOOKUP(A77,'Draft Control Sheet (for edits)'!A:I,8,FALSE)</f>
        <v>Q2,Q3,Q4</v>
      </c>
      <c r="I77" s="193" t="str">
        <f>VLOOKUP(A77,'Original Control Sheet'!A:I,8,FALSE)</f>
        <v>Q2,Q3,Q4</v>
      </c>
      <c r="J77" s="41" t="str">
        <f>VLOOKUP(A77,'Draft Control Sheet (for edits)'!A:I,9,FALSE)</f>
        <v>$300k</v>
      </c>
      <c r="K77" s="41" t="str">
        <f>VLOOKUP(A77,'Original Control Sheet'!A:I,9,FALSE)</f>
        <v>$300k</v>
      </c>
    </row>
    <row r="78" spans="1:11" ht="195" x14ac:dyDescent="0.25">
      <c r="A78" s="40">
        <v>57</v>
      </c>
      <c r="B78" s="40">
        <v>73</v>
      </c>
      <c r="C78" s="11" t="str">
        <f>VLOOKUP(A78,'Draft Control Sheet (for edits)'!A:F,2,0)</f>
        <v>BPUDOPD</v>
      </c>
      <c r="D78" s="5" t="str">
        <f>VLOOKUP(A78,'Draft Control Sheet (for edits)'!A:F,3,FALSE)</f>
        <v>BPUDOPD_byFund 
(within BP_TiePoint_Book New Fmt)</v>
      </c>
      <c r="E78" s="10" t="str">
        <f>VLOOKUP(A78,'Draft Control Sheet (for edits)'!A:F,4,FALSE)</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v>
      </c>
      <c r="F78" s="194" t="str">
        <f>VLOOKUP(A78,'Draft Control Sheet (for edits)'!A:I,7,FALSE)</f>
        <v>BP Tie Points</v>
      </c>
      <c r="G78" s="194" t="str">
        <f>VLOOKUP(A78,'Original Control Sheet'!A:I,7,FALSE)</f>
        <v>BP Tie Points</v>
      </c>
      <c r="H78" s="193" t="str">
        <f>VLOOKUP(A78,'Draft Control Sheet (for edits)'!A:I,8,FALSE)</f>
        <v>Q2,Q3,Q4</v>
      </c>
      <c r="I78" s="193" t="str">
        <f>VLOOKUP(A78,'Original Control Sheet'!A:I,8,FALSE)</f>
        <v>Q2,Q3,Q4</v>
      </c>
      <c r="J78" s="41">
        <f>VLOOKUP(A78,'Draft Control Sheet (for edits)'!A:I,9,FALSE)</f>
        <v>0</v>
      </c>
      <c r="K78" s="41" t="str">
        <f>VLOOKUP(A78,'Original Control Sheet'!A:I,9,FALSE)</f>
        <v>$750k</v>
      </c>
    </row>
    <row r="79" spans="1:11" ht="135" x14ac:dyDescent="0.25">
      <c r="A79" s="40">
        <v>61</v>
      </c>
      <c r="B79" s="40">
        <v>74</v>
      </c>
      <c r="C79" s="11" t="str">
        <f>VLOOKUP(A79,'Draft Control Sheet (for edits)'!A:F,2,0)</f>
        <v>BPDIRDO</v>
      </c>
      <c r="D79" s="5" t="str">
        <f>VLOOKUP(A79,'Draft Control Sheet (for edits)'!A:F,3,FALSE)</f>
        <v xml:space="preserve">BPDIRDO_byFund
(within BP_TiePoint_Book New Fmt) </v>
      </c>
      <c r="E79" s="10" t="str">
        <f>VLOOKUP(A79,'Draft Control Sheet (for edits)'!A:F,4,FALSE)</f>
        <v>Review Tie-Points report to ensure that for each fund group, total of budgetary, direct delivered orders accounts (490100DIR less 490100DIR Beginning, 490110DIR, 490200DIR, 497200DIR, 498100DIR, and 498200DIR) agree to proprietary expended appropriations accounts (570000, 570010). 
PURPOSE:  To ensure that budgetary, direct delivered orders is consistent with proprietary expended appropriations. 
This tie-point is only applicable to appropriated funds.</v>
      </c>
      <c r="F79" s="194" t="str">
        <f>VLOOKUP(A79,'Draft Control Sheet (for edits)'!A:I,7,FALSE)</f>
        <v>BP Tie Points</v>
      </c>
      <c r="G79" s="194" t="str">
        <f>VLOOKUP(A79,'Original Control Sheet'!A:I,7,FALSE)</f>
        <v>BP Tie Points</v>
      </c>
      <c r="H79" s="193" t="str">
        <f>VLOOKUP(A79,'Draft Control Sheet (for edits)'!A:I,8,FALSE)</f>
        <v>Q2,Q3,Q4</v>
      </c>
      <c r="I79" s="193" t="str">
        <f>VLOOKUP(A79,'Original Control Sheet'!A:I,8,FALSE)</f>
        <v>Q2,Q3,Q4</v>
      </c>
      <c r="J79" s="41" t="str">
        <f>VLOOKUP(A79,'Draft Control Sheet (for edits)'!A:I,9,FALSE)</f>
        <v>$750k</v>
      </c>
      <c r="K79" s="41" t="str">
        <f>VLOOKUP(A79,'Original Control Sheet'!A:I,9,FALSE)</f>
        <v>$750k</v>
      </c>
    </row>
    <row r="80" spans="1:11" ht="345" x14ac:dyDescent="0.25">
      <c r="A80" s="40">
        <v>62</v>
      </c>
      <c r="B80" s="40">
        <v>75</v>
      </c>
      <c r="C80" s="11" t="str">
        <f>VLOOKUP(A80,'Draft Control Sheet (for edits)'!A:F,2,0)</f>
        <v>BPAR</v>
      </c>
      <c r="D80" s="5" t="str">
        <f>VLOOKUP(A80,'Draft Control Sheet (for edits)'!A:F,3,FALSE)</f>
        <v>BPAR_NewFmt_byFund 
(within BP_TiePoint_Book New Fmt)</v>
      </c>
      <c r="E80" s="10" t="str">
        <f>VLOOKUP(A80,'Draft Control Sheet (for edits)'!A:F,4,FALSE)</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v>
      </c>
      <c r="F80" s="194" t="str">
        <f>VLOOKUP(A80,'Draft Control Sheet (for edits)'!A:I,7,FALSE)</f>
        <v>BP Tie Points</v>
      </c>
      <c r="G80" s="194" t="str">
        <f>VLOOKUP(A80,'Original Control Sheet'!A:I,7,FALSE)</f>
        <v>BP Tie Points</v>
      </c>
      <c r="H80" s="193" t="str">
        <f>VLOOKUP(A80,'Draft Control Sheet (for edits)'!A:I,8,FALSE)</f>
        <v>Q2,Q3,Q4</v>
      </c>
      <c r="I80" s="193" t="str">
        <f>VLOOKUP(A80,'Original Control Sheet'!A:I,8,FALSE)</f>
        <v>Q2,Q3,Q4</v>
      </c>
      <c r="J80" s="41" t="str">
        <f>VLOOKUP(A80,'Draft Control Sheet (for edits)'!A:I,9,FALSE)</f>
        <v>$750k</v>
      </c>
      <c r="K80" s="41" t="str">
        <f>VLOOKUP(A80,'Original Control Sheet'!A:I,9,FALSE)</f>
        <v>$750k</v>
      </c>
    </row>
    <row r="81" spans="1:11" ht="217.9" customHeight="1" x14ac:dyDescent="0.25">
      <c r="A81" s="40">
        <v>55</v>
      </c>
      <c r="B81" s="40">
        <v>76</v>
      </c>
      <c r="C81" s="11" t="str">
        <f>VLOOKUP(A81,'Draft Control Sheet (for edits)'!A:F,2,0)</f>
        <v>BPREC</v>
      </c>
      <c r="D81" s="5" t="str">
        <f>VLOOKUP(A81,'Draft Control Sheet (for edits)'!A:F,3,FALSE)</f>
        <v>BPREC_byFund 
(within BP_TiePoint_Book New Fmt)</v>
      </c>
      <c r="E81" s="10" t="str">
        <f>VLOOKUP(A81,'Draft Control Sheet (for edits)'!A:F,4,FALSE)</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v>
      </c>
      <c r="F81" s="194" t="str">
        <f>VLOOKUP(A81,'Draft Control Sheet (for edits)'!A:I,7,FALSE)</f>
        <v>BP Tie Points</v>
      </c>
      <c r="G81" s="194" t="str">
        <f>VLOOKUP(A81,'Original Control Sheet'!A:I,7,FALSE)</f>
        <v>BP Tie Points</v>
      </c>
      <c r="H81" s="193" t="str">
        <f>VLOOKUP(A81,'Draft Control Sheet (for edits)'!A:I,8,FALSE)</f>
        <v>Q2,Q3,Q4</v>
      </c>
      <c r="I81" s="193" t="str">
        <f>VLOOKUP(A81,'Original Control Sheet'!A:I,8,FALSE)</f>
        <v>Q2,Q3,Q4</v>
      </c>
      <c r="J81" s="41" t="str">
        <f>VLOOKUP(A81,'Draft Control Sheet (for edits)'!A:I,9,FALSE)</f>
        <v>$750k</v>
      </c>
      <c r="K81" s="41" t="str">
        <f>VLOOKUP(A81,'Original Control Sheet'!A:I,9,FALSE)</f>
        <v>$750k</v>
      </c>
    </row>
    <row r="82" spans="1:11" ht="195" x14ac:dyDescent="0.25">
      <c r="A82" s="40">
        <v>59</v>
      </c>
      <c r="B82" s="40">
        <v>77</v>
      </c>
      <c r="C82" s="11" t="str">
        <f>VLOOKUP(A82,'Draft Control Sheet (for edits)'!A:F,2,0)</f>
        <v>BPDO</v>
      </c>
      <c r="D82" s="5" t="str">
        <f>VLOOKUP(A82,'Draft Control Sheet (for edits)'!A:F,3,FALSE)</f>
        <v>BPDO_byFund 
(within BP_TiePoint_Book New Fmt)</v>
      </c>
      <c r="E82" s="10" t="str">
        <f>VLOOKUP(A82,'Draft Control Sheet (for edits)'!A:F,4,FALSE)</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and 693000).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v>
      </c>
      <c r="F82" s="194" t="str">
        <f>VLOOKUP(A82,'Draft Control Sheet (for edits)'!A:I,7,FALSE)</f>
        <v>BP Tie Points</v>
      </c>
      <c r="G82" s="194" t="str">
        <f>VLOOKUP(A82,'Original Control Sheet'!A:I,7,FALSE)</f>
        <v>BP Tie Points</v>
      </c>
      <c r="H82" s="193" t="str">
        <f>VLOOKUP(A82,'Draft Control Sheet (for edits)'!A:I,8,FALSE)</f>
        <v>Q2,Q3,Q4</v>
      </c>
      <c r="I82" s="193" t="str">
        <f>VLOOKUP(A82,'Original Control Sheet'!A:I,8,FALSE)</f>
        <v>Q2,Q3,Q4</v>
      </c>
      <c r="J82" s="41" t="str">
        <f>VLOOKUP(A82,'Draft Control Sheet (for edits)'!A:I,9,FALSE)</f>
        <v>$300k</v>
      </c>
      <c r="K82" s="41" t="str">
        <f>VLOOKUP(A82,'Original Control Sheet'!A:I,9,FALSE)</f>
        <v>$300k</v>
      </c>
    </row>
    <row r="83" spans="1:11" ht="105" x14ac:dyDescent="0.25">
      <c r="A83" s="40">
        <v>58</v>
      </c>
      <c r="B83" s="40">
        <v>78</v>
      </c>
      <c r="C83" s="11" t="str">
        <f>VLOOKUP(A83,'Draft Control Sheet (for edits)'!A:F,2,0)</f>
        <v>BPUFCO</v>
      </c>
      <c r="D83" s="5" t="str">
        <f>VLOOKUP(A83,'Draft Control Sheet (for edits)'!A:F,3,FALSE)</f>
        <v>BPUFCO_byFund 
(within BP_TiePoint_Book New Fmt)</v>
      </c>
      <c r="E83" s="10" t="str">
        <f>VLOOKUP(A83,'Draft Control Sheet (for edits)'!A:F,4,FALSE)</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v>
      </c>
      <c r="F83" s="194" t="str">
        <f>VLOOKUP(A83,'Draft Control Sheet (for edits)'!A:I,7,FALSE)</f>
        <v>BP Tie Points</v>
      </c>
      <c r="G83" s="194" t="str">
        <f>VLOOKUP(A83,'Original Control Sheet'!A:I,7,FALSE)</f>
        <v>BP Tie Points</v>
      </c>
      <c r="H83" s="193" t="str">
        <f>VLOOKUP(A83,'Draft Control Sheet (for edits)'!A:I,8,FALSE)</f>
        <v>Q2,Q3,Q4</v>
      </c>
      <c r="I83" s="193" t="str">
        <f>VLOOKUP(A83,'Original Control Sheet'!A:I,8,FALSE)</f>
        <v>Q2,Q3,Q4</v>
      </c>
      <c r="J83" s="41" t="str">
        <f>VLOOKUP(A83,'Draft Control Sheet (for edits)'!A:I,9,FALSE)</f>
        <v>$300k</v>
      </c>
      <c r="K83" s="41" t="str">
        <f>VLOOKUP(A83,'Original Control Sheet'!A:I,9,FALSE)</f>
        <v>$300k</v>
      </c>
    </row>
    <row r="84" spans="1:11" ht="195" x14ac:dyDescent="0.25">
      <c r="A84" s="40">
        <v>63</v>
      </c>
      <c r="B84" s="40">
        <v>79</v>
      </c>
      <c r="C84" s="11" t="str">
        <f>VLOOKUP(A84,'Draft Control Sheet (for edits)'!A:F,2,0)</f>
        <v>BPTRANS</v>
      </c>
      <c r="D84" s="5" t="str">
        <f>VLOOKUP(A84,'Draft Control Sheet (for edits)'!A:F,3,FALSE)</f>
        <v>BPTRANS_NewFmt_byFund</v>
      </c>
      <c r="E84" s="10" t="str">
        <f>VLOOKUP(A84,'Draft Control Sheet (for edits)'!A:F,4,FALSE)</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v>
      </c>
      <c r="F84" s="194" t="str">
        <f>VLOOKUP(A84,'Draft Control Sheet (for edits)'!A:I,7,FALSE)</f>
        <v>BP Tie Points</v>
      </c>
      <c r="G84" s="194" t="str">
        <f>VLOOKUP(A84,'Original Control Sheet'!A:I,7,FALSE)</f>
        <v>BP Tie Points</v>
      </c>
      <c r="H84" s="193" t="str">
        <f>VLOOKUP(A84,'Draft Control Sheet (for edits)'!A:I,8,FALSE)</f>
        <v>Q2,Q3,Q4</v>
      </c>
      <c r="I84" s="193" t="str">
        <f>VLOOKUP(A84,'Original Control Sheet'!A:I,8,FALSE)</f>
        <v>Q2,Q3,Q4</v>
      </c>
      <c r="J84" s="41" t="str">
        <f>VLOOKUP(A84,'Draft Control Sheet (for edits)'!A:I,9,FALSE)</f>
        <v>$750k</v>
      </c>
      <c r="K84" s="41" t="str">
        <f>VLOOKUP(A84,'Original Control Sheet'!A:I,9,FALSE)</f>
        <v>$750k</v>
      </c>
    </row>
    <row r="85" spans="1:11" ht="240" x14ac:dyDescent="0.25">
      <c r="A85" s="40">
        <v>16</v>
      </c>
      <c r="B85" s="40">
        <v>80</v>
      </c>
      <c r="C85" s="11" t="str">
        <f>VLOOKUP(A85,'Draft Control Sheet (for edits)'!A:F,2,0)</f>
        <v>FA</v>
      </c>
      <c r="D85" s="5" t="str">
        <f>VLOOKUP(A85,'Draft Control Sheet (for edits)'!A:F,3,FALSE)</f>
        <v>Reports within FS Book: BS_FA; SCNP_FLX; SNC Flux: SBR_FA_Realign. 
Separate report/book: QTR3&amp;4 Fluctuation Book (in HFM) &amp; bureau provided documents</v>
      </c>
      <c r="E85" s="10" t="str">
        <f>VLOOKUP(A85,'Draft Control Sheet (for edits)'!A:F,4,FALSE)</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v>
      </c>
      <c r="F85" s="194" t="str">
        <f>VLOOKUP(A85,'Draft Control Sheet (for edits)'!A:I,7,FALSE)</f>
        <v>Quarterly</v>
      </c>
      <c r="G85" s="194" t="str">
        <f>VLOOKUP(A85,'Original Control Sheet'!A:I,7,FALSE)</f>
        <v>Quarterly Review</v>
      </c>
      <c r="H85" s="193" t="str">
        <f>VLOOKUP(A85,'Draft Control Sheet (for edits)'!A:I,8,FALSE)</f>
        <v>Q2,Q3,Q4</v>
      </c>
      <c r="I85" s="193" t="str">
        <f>VLOOKUP(A85,'Original Control Sheet'!A:I,8,FALSE)</f>
        <v>Q2,Q3,Q4</v>
      </c>
      <c r="J85" s="41">
        <f>VLOOKUP(A85,'Draft Control Sheet (for edits)'!A:I,9,FALSE)</f>
        <v>0</v>
      </c>
      <c r="K85" s="41">
        <f>VLOOKUP(A85,'Original Control Sheet'!A:I,9,FALSE)</f>
        <v>0</v>
      </c>
    </row>
    <row r="86" spans="1:11" ht="75" x14ac:dyDescent="0.25">
      <c r="A86" s="40">
        <v>85</v>
      </c>
      <c r="B86" s="40">
        <v>81</v>
      </c>
      <c r="C86" s="11" t="str">
        <f>VLOOKUP(A86,'Draft Control Sheet (for edits)'!A:F,2,0)</f>
        <v>NEA-2</v>
      </c>
      <c r="D86" s="5" t="str">
        <f>VLOOKUP(A86,'Draft Control Sheet (for edits)'!A:F,3,FALSE)</f>
        <v>NONENT1</v>
      </c>
      <c r="E86" s="10" t="str">
        <f>VLOOKUP(A86,'Draft Control Sheet (for edits)'!A:F,4,FALSE)</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v>
      </c>
      <c r="F86" s="194" t="str">
        <f>VLOOKUP(A86,'Draft Control Sheet (for edits)'!A:I,7,FALSE)</f>
        <v>Manual</v>
      </c>
      <c r="G86" s="194" t="str">
        <f>VLOOKUP(A86,'Original Control Sheet'!A:I,7,FALSE)</f>
        <v>Manual</v>
      </c>
      <c r="H86" s="193" t="str">
        <f>VLOOKUP(A86,'Draft Control Sheet (for edits)'!A:I,8,FALSE)</f>
        <v>Q3,Q4</v>
      </c>
      <c r="I86" s="193" t="str">
        <f>VLOOKUP(A86,'Original Control Sheet'!A:I,8,FALSE)</f>
        <v>Q3,Q4</v>
      </c>
      <c r="J86" s="41">
        <f>VLOOKUP(A86,'Draft Control Sheet (for edits)'!A:I,9,FALSE)</f>
        <v>0</v>
      </c>
      <c r="K86" s="41">
        <f>VLOOKUP(A86,'Original Control Sheet'!A:I,9,FALSE)</f>
        <v>0</v>
      </c>
    </row>
    <row r="87" spans="1:11" ht="120" x14ac:dyDescent="0.25">
      <c r="A87" s="40">
        <v>86</v>
      </c>
      <c r="B87" s="40">
        <v>82</v>
      </c>
      <c r="C87" s="11" t="str">
        <f>VLOOKUP(A87,'Draft Control Sheet (for edits)'!A:F,2,0)</f>
        <v>BNP</v>
      </c>
      <c r="D87" s="5" t="str">
        <f>VLOOKUP(A87,'Draft Control Sheet (for edits)'!A:F,3,FALSE)</f>
        <v>CY SCNP and PY BS &amp; SCNP</v>
      </c>
      <c r="E87" s="10" t="str">
        <f>VLOOKUP(A87,'Draft Control Sheet (for edits)'!A:F,4,FALSE)</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F87" s="194" t="str">
        <f>VLOOKUP(A87,'Draft Control Sheet (for edits)'!A:I,7,FALSE)</f>
        <v>Manual</v>
      </c>
      <c r="G87" s="194" t="str">
        <f>VLOOKUP(A87,'Original Control Sheet'!A:I,7,FALSE)</f>
        <v>Manual</v>
      </c>
      <c r="H87" s="193" t="str">
        <f>VLOOKUP(A87,'Draft Control Sheet (for edits)'!A:I,8,FALSE)</f>
        <v>Q1,Q2,Q3,Q4</v>
      </c>
      <c r="I87" s="193" t="str">
        <f>VLOOKUP(A87,'Original Control Sheet'!A:I,8,FALSE)</f>
        <v>Q1,Q2,Q3,Q4</v>
      </c>
      <c r="J87" s="41">
        <f>VLOOKUP(A87,'Draft Control Sheet (for edits)'!A:I,9,FALSE)</f>
        <v>0</v>
      </c>
      <c r="K87" s="41">
        <f>VLOOKUP(A87,'Original Control Sheet'!A:I,9,FALSE)</f>
        <v>0</v>
      </c>
    </row>
    <row r="88" spans="1:11" ht="60" x14ac:dyDescent="0.25">
      <c r="A88" s="41">
        <v>14</v>
      </c>
      <c r="B88" s="41">
        <v>83</v>
      </c>
      <c r="C88" s="11" t="str">
        <f>VLOOKUP(A88,'Draft Control Sheet (for edits)'!A:F,2,0)</f>
        <v>IA/TR</v>
      </c>
      <c r="D88" s="5" t="str">
        <f>VLOOKUP(A88,'Draft Control Sheet (for edits)'!A:F,3,FALSE)</f>
        <v>Separate template to be provided by Bureau</v>
      </c>
      <c r="E88" s="10" t="str">
        <f>VLOOKUP(A88,'Draft Control Sheet (for edits)'!A:F,4,FALSE)</f>
        <v>The Treaties and International Agreements template has been filled out completely and accurately along with an applicable risk of loss assessment related to Contingent Liabilities.</v>
      </c>
      <c r="F88" s="194" t="str">
        <f>VLOOKUP(A88,'Draft Control Sheet (for edits)'!A:I,7,FALSE)</f>
        <v>Quarterly</v>
      </c>
      <c r="G88" s="194" t="str">
        <f>VLOOKUP(A88,'Original Control Sheet'!A:I,7,FALSE)</f>
        <v>Quarterly Review</v>
      </c>
      <c r="H88" s="193" t="str">
        <f>VLOOKUP(A88,'Draft Control Sheet (for edits)'!A:I,8,FALSE)</f>
        <v>Q3,Q4</v>
      </c>
      <c r="I88" s="193" t="str">
        <f>VLOOKUP(A88,'Original Control Sheet'!A:I,8,FALSE)</f>
        <v>Q3,Q4</v>
      </c>
      <c r="J88" s="41">
        <f>VLOOKUP(A88,'Draft Control Sheet (for edits)'!A:I,9,FALSE)</f>
        <v>0</v>
      </c>
      <c r="K88" s="41">
        <f>VLOOKUP(A88,'Original Control Sheet'!A:I,9,FALSE)</f>
        <v>0</v>
      </c>
    </row>
    <row r="89" spans="1:11" ht="90" x14ac:dyDescent="0.25">
      <c r="A89" s="40">
        <v>2</v>
      </c>
      <c r="B89" s="40">
        <v>84</v>
      </c>
      <c r="C89" s="11" t="str">
        <f>VLOOKUP(A89,'Draft Control Sheet (for edits)'!A:F,2,0)</f>
        <v>RPC</v>
      </c>
      <c r="D89" s="5" t="str">
        <f>VLOOKUP(A89,'Draft Control Sheet (for edits)'!A:F,3,FALSE)</f>
        <v>Review Procedures Checklists 
(separate templates)</v>
      </c>
      <c r="E89" s="10" t="str">
        <f>VLOOKUP(A89,'Draft Control Sheet (for edits)'!A:F,4,FALSE)</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F89" s="194" t="str">
        <f>VLOOKUP(A89,'Draft Control Sheet (for edits)'!A:I,7,FALSE)</f>
        <v>Quarterly</v>
      </c>
      <c r="G89" s="194" t="str">
        <f>VLOOKUP(A89,'Original Control Sheet'!A:I,7,FALSE)</f>
        <v>Quarterly Review</v>
      </c>
      <c r="H89" s="193" t="str">
        <f>VLOOKUP(A89,'Draft Control Sheet (for edits)'!A:I,8,FALSE)</f>
        <v>Q1,Q2,Q3,Q4</v>
      </c>
      <c r="I89" s="193" t="str">
        <f>VLOOKUP(A89,'Original Control Sheet'!A:I,8,FALSE)</f>
        <v>Q1,Q2,Q3,Q4</v>
      </c>
      <c r="J89" s="41">
        <f>VLOOKUP(A89,'Draft Control Sheet (for edits)'!A:I,9,FALSE)</f>
        <v>0</v>
      </c>
      <c r="K89" s="41">
        <f>VLOOKUP(A89,'Original Control Sheet'!A:I,9,FALSE)</f>
        <v>0</v>
      </c>
    </row>
    <row r="90" spans="1:11" ht="120" x14ac:dyDescent="0.25">
      <c r="A90" s="40">
        <v>15</v>
      </c>
      <c r="B90" s="40">
        <v>85</v>
      </c>
      <c r="C90" s="11" t="str">
        <f>VLOOKUP(A90,'Draft Control Sheet (for edits)'!A:F,2,0)</f>
        <v>GTAS</v>
      </c>
      <c r="D90" s="5" t="str">
        <f>VLOOKUP(A90,'Draft Control Sheet (for edits)'!A:F,3,FALSE)</f>
        <v>N/A</v>
      </c>
      <c r="E90" s="10" t="str">
        <f>VLOOKUP(A90,'Draft Control Sheet (for edits)'!A:F,4,FALSE)</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F90" s="194" t="str">
        <f>VLOOKUP(A90,'Draft Control Sheet (for edits)'!A:I,7,FALSE)</f>
        <v>Quarterly</v>
      </c>
      <c r="G90" s="194" t="str">
        <f>VLOOKUP(A90,'Original Control Sheet'!A:I,7,FALSE)</f>
        <v>Quarterly Review</v>
      </c>
      <c r="H90" s="193" t="str">
        <f>VLOOKUP(A90,'Draft Control Sheet (for edits)'!A:I,8,FALSE)</f>
        <v>Q1,Q2,Q3,Q4</v>
      </c>
      <c r="I90" s="193" t="str">
        <f>VLOOKUP(A90,'Original Control Sheet'!A:I,8,FALSE)</f>
        <v>Q1,Q2,Q3,Q4</v>
      </c>
      <c r="J90" s="41">
        <f>VLOOKUP(A90,'Draft Control Sheet (for edits)'!A:I,9,FALSE)</f>
        <v>0</v>
      </c>
      <c r="K90" s="41">
        <f>VLOOKUP(A90,'Original Control Sheet'!A:I,9,FALSE)</f>
        <v>0</v>
      </c>
    </row>
    <row r="91" spans="1:11" ht="60" x14ac:dyDescent="0.25">
      <c r="A91" s="40">
        <v>13</v>
      </c>
      <c r="B91" s="40">
        <v>86</v>
      </c>
      <c r="C91" s="11" t="str">
        <f>VLOOKUP(A91,'Draft Control Sheet (for edits)'!A:F,2,0)</f>
        <v>DATA ACT</v>
      </c>
      <c r="D91" s="5" t="str">
        <f>VLOOKUP(A91,'Draft Control Sheet (for edits)'!A:F,3,FALSE)</f>
        <v>N/A</v>
      </c>
      <c r="E91" s="10" t="str">
        <f>VLOOKUP(A91,'Draft Control Sheet (for edits)'!A:F,4,FALSE)</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F91" s="194" t="str">
        <f>VLOOKUP(A91,'Draft Control Sheet (for edits)'!A:I,7,FALSE)</f>
        <v>Quarterly</v>
      </c>
      <c r="G91" s="194" t="str">
        <f>VLOOKUP(A91,'Original Control Sheet'!A:I,7,FALSE)</f>
        <v>Quarterly Review</v>
      </c>
      <c r="H91" s="193" t="str">
        <f>VLOOKUP(A91,'Draft Control Sheet (for edits)'!A:I,8,FALSE)</f>
        <v>Separate Reviewer(s)</v>
      </c>
      <c r="I91" s="193" t="str">
        <f>VLOOKUP(A91,'Original Control Sheet'!A:I,8,FALSE)</f>
        <v>Separate Reviewer(s)</v>
      </c>
      <c r="J91" s="41">
        <f>VLOOKUP(A91,'Draft Control Sheet (for edits)'!A:I,9,FALSE)</f>
        <v>0</v>
      </c>
      <c r="K91" s="41">
        <f>VLOOKUP(A91,'Original Control Sheet'!A:I,9,FALSE)</f>
        <v>0</v>
      </c>
    </row>
    <row r="92" spans="1:11" ht="90" x14ac:dyDescent="0.25">
      <c r="A92" s="40">
        <v>11</v>
      </c>
      <c r="B92" s="40">
        <v>87</v>
      </c>
      <c r="C92" s="5" t="str">
        <f>VLOOKUP(A92,'Draft Control Sheet (for edits)'!A:F,2,0)</f>
        <v>FUND ADD/DEL</v>
      </c>
      <c r="D92" s="5" t="str">
        <f>VLOOKUP(A92,'Draft Control Sheet (for edits)'!A:F,3,FALSE)</f>
        <v>N/A</v>
      </c>
      <c r="E92" s="10" t="str">
        <f>VLOOKUP(A92,'Draft Control Sheet (for edits)'!A:F,4,FALSE)</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F92" s="194" t="str">
        <f>VLOOKUP(A92,'Draft Control Sheet (for edits)'!A:I,7,FALSE)</f>
        <v>Quarterly</v>
      </c>
      <c r="G92" s="194" t="str">
        <f>VLOOKUP(A92,'Original Control Sheet'!A:I,7,FALSE)</f>
        <v>Quarterly Review</v>
      </c>
      <c r="H92" s="193" t="str">
        <f>VLOOKUP(A92,'Draft Control Sheet (for edits)'!A:I,8,FALSE)</f>
        <v>Q1,Q2,Q3,Q4</v>
      </c>
      <c r="I92" s="193" t="str">
        <f>VLOOKUP(A92,'Original Control Sheet'!A:I,8,FALSE)</f>
        <v>Q1,Q2,Q3,Q4</v>
      </c>
      <c r="J92" s="41">
        <f>VLOOKUP(A92,'Draft Control Sheet (for edits)'!A:I,9,FALSE)</f>
        <v>0</v>
      </c>
      <c r="K92" s="41">
        <f>VLOOKUP(A92,'Original Control Sheet'!A:I,9,FALSE)</f>
        <v>0</v>
      </c>
    </row>
    <row r="93" spans="1:11" ht="30" x14ac:dyDescent="0.25">
      <c r="A93" s="40">
        <v>12</v>
      </c>
      <c r="B93" s="40">
        <v>88</v>
      </c>
      <c r="C93" s="11" t="str">
        <f>VLOOKUP(A93,'Draft Control Sheet (for edits)'!A:F,2,0)</f>
        <v>TROR</v>
      </c>
      <c r="D93" s="5" t="str">
        <f>VLOOKUP(A93,'Draft Control Sheet (for edits)'!A:F,3,FALSE)</f>
        <v>N/A</v>
      </c>
      <c r="E93" s="10" t="str">
        <f>VLOOKUP(A93,'Draft Control Sheet (for edits)'!A:F,4,FALSE)</f>
        <v xml:space="preserve">Review reconciliation of Treasury Report on Receivables (TROR) submission to financial statements and review comments/explanations of differences. </v>
      </c>
      <c r="F93" s="194" t="str">
        <f>VLOOKUP(A93,'Draft Control Sheet (for edits)'!A:I,7,FALSE)</f>
        <v>Quarterly</v>
      </c>
      <c r="G93" s="194" t="str">
        <f>VLOOKUP(A93,'Original Control Sheet'!A:I,7,FALSE)</f>
        <v>Quarterly Review</v>
      </c>
      <c r="H93" s="193" t="str">
        <f>VLOOKUP(A93,'Draft Control Sheet (for edits)'!A:I,8,FALSE)</f>
        <v>Separate Reviewer(s)</v>
      </c>
      <c r="I93" s="193" t="str">
        <f>VLOOKUP(A93,'Original Control Sheet'!A:I,8,FALSE)</f>
        <v>Separate Reviewer(s)</v>
      </c>
      <c r="J93" s="41">
        <f>VLOOKUP(A93,'Draft Control Sheet (for edits)'!A:I,9,FALSE)</f>
        <v>0</v>
      </c>
      <c r="K93" s="41">
        <f>VLOOKUP(A93,'Original Control Sheet'!A:I,9,FALSE)</f>
        <v>0</v>
      </c>
    </row>
    <row r="94" spans="1:11" x14ac:dyDescent="0.25">
      <c r="A94" s="40">
        <v>94</v>
      </c>
      <c r="B94" s="40">
        <v>89</v>
      </c>
      <c r="C94" s="11" t="str">
        <f>VLOOKUP(A94,'Draft Control Sheet (for edits)'!A:F,2,0)</f>
        <v>Other</v>
      </c>
      <c r="D94" s="5" t="str">
        <f>VLOOKUP(A94,'Draft Control Sheet (for edits)'!A:F,3,FALSE)</f>
        <v>N/A</v>
      </c>
      <c r="E94" s="10" t="str">
        <f>VLOOKUP(A94,'Draft Control Sheet (for edits)'!A:F,4,FALSE)</f>
        <v>Notate, in this row, any other issues identified throughout the review.</v>
      </c>
      <c r="F94" s="194" t="str">
        <f>VLOOKUP(A94,'Draft Control Sheet (for edits)'!A:I,7,FALSE)</f>
        <v>Manual</v>
      </c>
      <c r="G94" s="194" t="str">
        <f>VLOOKUP(A94,'Original Control Sheet'!A:I,7,FALSE)</f>
        <v>Manual</v>
      </c>
      <c r="H94" s="193" t="str">
        <f>VLOOKUP(A94,'Draft Control Sheet (for edits)'!A:I,8,FALSE)</f>
        <v>Q1,Q2,Q3,Q4</v>
      </c>
      <c r="I94" s="193" t="str">
        <f>VLOOKUP(A94,'Original Control Sheet'!A:I,8,FALSE)</f>
        <v>Q1,Q2,Q3,Q4</v>
      </c>
      <c r="J94" s="41">
        <f>VLOOKUP(A94,'Draft Control Sheet (for edits)'!A:I,9,FALSE)</f>
        <v>0</v>
      </c>
      <c r="K94" s="41">
        <f>VLOOKUP(A94,'Original Control Sheet'!A:I,9,FALSE)</f>
        <v>0</v>
      </c>
    </row>
    <row r="95" spans="1:11" ht="30" x14ac:dyDescent="0.25">
      <c r="A95" s="40">
        <v>17</v>
      </c>
      <c r="B95" s="40">
        <v>90</v>
      </c>
      <c r="C95" s="11" t="str">
        <f>VLOOKUP(A95,'Draft Control Sheet (for edits)'!A:F,2,0)</f>
        <v>GL</v>
      </c>
      <c r="D95" s="5" t="str">
        <f>VLOOKUP(A95,'Draft Control Sheet (for edits)'!A:F,3,FALSE)</f>
        <v>N/A</v>
      </c>
      <c r="E95" s="10" t="str">
        <f>VLOOKUP(A95,'Draft Control Sheet (for edits)'!A:F,4,FALSE)</f>
        <v>Bureau Only Procedure</v>
      </c>
      <c r="F95" s="194" t="str">
        <f>VLOOKUP(A95,'Draft Control Sheet (for edits)'!A:I,7,FALSE)</f>
        <v>Quarterly</v>
      </c>
      <c r="G95" s="194" t="str">
        <f>VLOOKUP(A95,'Original Control Sheet'!A:I,7,FALSE)</f>
        <v>Quarterly Review</v>
      </c>
      <c r="H95" s="193" t="str">
        <f>VLOOKUP(A95,'Draft Control Sheet (for edits)'!A:I,8,FALSE)</f>
        <v>Bureau Only</v>
      </c>
      <c r="I95" s="193" t="str">
        <f>VLOOKUP(A95,'Original Control Sheet'!A:I,8,FALSE)</f>
        <v>Bureau Only</v>
      </c>
      <c r="J95" s="41">
        <f>VLOOKUP(A95,'Draft Control Sheet (for edits)'!A:I,9,FALSE)</f>
        <v>0</v>
      </c>
      <c r="K95" s="41">
        <f>VLOOKUP(A95,'Original Control Sheet'!A:I,9,FALSE)</f>
        <v>0</v>
      </c>
    </row>
    <row r="96" spans="1:11" ht="30" x14ac:dyDescent="0.25">
      <c r="A96" s="40">
        <v>18</v>
      </c>
      <c r="B96" s="40">
        <v>91</v>
      </c>
      <c r="C96" s="11" t="str">
        <f>VLOOKUP(A96,'Draft Control Sheet (for edits)'!A:F,2,0)</f>
        <v>APB</v>
      </c>
      <c r="D96" s="5" t="str">
        <f>VLOOKUP(A96,'Draft Control Sheet (for edits)'!A:F,3,FALSE)</f>
        <v>N/A</v>
      </c>
      <c r="E96" s="10" t="str">
        <f>VLOOKUP(A96,'Draft Control Sheet (for edits)'!A:F,4,FALSE)</f>
        <v>Bureau Only Procedure</v>
      </c>
      <c r="F96" s="194" t="str">
        <f>VLOOKUP(A96,'Draft Control Sheet (for edits)'!A:I,7,FALSE)</f>
        <v>Quarterly</v>
      </c>
      <c r="G96" s="194" t="str">
        <f>VLOOKUP(A96,'Original Control Sheet'!A:I,7,FALSE)</f>
        <v>Quarterly Review</v>
      </c>
      <c r="H96" s="193" t="str">
        <f>VLOOKUP(A96,'Draft Control Sheet (for edits)'!A:I,8,FALSE)</f>
        <v>Bureau Only</v>
      </c>
      <c r="I96" s="193" t="str">
        <f>VLOOKUP(A96,'Original Control Sheet'!A:I,8,FALSE)</f>
        <v>Bureau Only</v>
      </c>
      <c r="J96" s="41">
        <f>VLOOKUP(A96,'Draft Control Sheet (for edits)'!A:I,9,FALSE)</f>
        <v>0</v>
      </c>
      <c r="K96" s="41">
        <f>VLOOKUP(A96,'Original Control Sheet'!A:I,9,FALSE)</f>
        <v>0</v>
      </c>
    </row>
    <row r="97" spans="1:11" ht="30" x14ac:dyDescent="0.25">
      <c r="A97" s="40">
        <v>19</v>
      </c>
      <c r="B97" s="40">
        <v>92</v>
      </c>
      <c r="C97" s="11" t="str">
        <f>VLOOKUP(A97,'Draft Control Sheet (for edits)'!A:F,2,0)</f>
        <v>UR</v>
      </c>
      <c r="D97" s="5" t="str">
        <f>VLOOKUP(A97,'Draft Control Sheet (for edits)'!A:F,3,FALSE)</f>
        <v>N/A</v>
      </c>
      <c r="E97" s="10" t="str">
        <f>VLOOKUP(A97,'Draft Control Sheet (for edits)'!A:F,4,FALSE)</f>
        <v>Bureau Only Procedure</v>
      </c>
      <c r="F97" s="194" t="str">
        <f>VLOOKUP(A97,'Draft Control Sheet (for edits)'!A:I,7,FALSE)</f>
        <v>Quarterly</v>
      </c>
      <c r="G97" s="194" t="str">
        <f>VLOOKUP(A97,'Original Control Sheet'!A:I,7,FALSE)</f>
        <v>Quarterly Review</v>
      </c>
      <c r="H97" s="193" t="str">
        <f>VLOOKUP(A97,'Draft Control Sheet (for edits)'!A:I,8,FALSE)</f>
        <v>Bureau Only</v>
      </c>
      <c r="I97" s="193" t="str">
        <f>VLOOKUP(A97,'Original Control Sheet'!A:I,8,FALSE)</f>
        <v>Bureau Only</v>
      </c>
      <c r="J97" s="41">
        <f>VLOOKUP(A97,'Draft Control Sheet (for edits)'!A:I,9,FALSE)</f>
        <v>0</v>
      </c>
      <c r="K97" s="41">
        <f>VLOOKUP(A97,'Original Control Sheet'!A:I,9,FALSE)</f>
        <v>0</v>
      </c>
    </row>
    <row r="98" spans="1:11" ht="30" x14ac:dyDescent="0.25">
      <c r="A98" s="40">
        <v>20</v>
      </c>
      <c r="B98" s="40">
        <v>93</v>
      </c>
      <c r="C98" s="11" t="str">
        <f>VLOOKUP(A98,'Draft Control Sheet (for edits)'!A:F,2,0)</f>
        <v>AL</v>
      </c>
      <c r="D98" s="5" t="str">
        <f>VLOOKUP(A98,'Draft Control Sheet (for edits)'!A:F,3,FALSE)</f>
        <v>N/A</v>
      </c>
      <c r="E98" s="10" t="str">
        <f>VLOOKUP(A98,'Draft Control Sheet (for edits)'!A:F,4,FALSE)</f>
        <v>Bureau Only Procedure</v>
      </c>
      <c r="F98" s="194" t="str">
        <f>VLOOKUP(A98,'Draft Control Sheet (for edits)'!A:I,7,FALSE)</f>
        <v>Quarterly</v>
      </c>
      <c r="G98" s="194" t="str">
        <f>VLOOKUP(A98,'Original Control Sheet'!A:I,7,FALSE)</f>
        <v>Quarterly Review</v>
      </c>
      <c r="H98" s="193" t="str">
        <f>VLOOKUP(A98,'Draft Control Sheet (for edits)'!A:I,8,FALSE)</f>
        <v>Bureau Only</v>
      </c>
      <c r="I98" s="193" t="str">
        <f>VLOOKUP(A98,'Original Control Sheet'!A:I,8,FALSE)</f>
        <v>Bureau Only</v>
      </c>
      <c r="J98" s="41">
        <f>VLOOKUP(A98,'Draft Control Sheet (for edits)'!A:I,9,FALSE)</f>
        <v>0</v>
      </c>
      <c r="K98" s="41">
        <f>VLOOKUP(A98,'Original Control Sheet'!A:I,9,FALSE)</f>
        <v>0</v>
      </c>
    </row>
    <row r="99" spans="1:11" ht="30" x14ac:dyDescent="0.25">
      <c r="A99" s="40">
        <v>21</v>
      </c>
      <c r="B99" s="40">
        <v>94</v>
      </c>
      <c r="C99" s="11" t="str">
        <f>VLOOKUP(A99,'Draft Control Sheet (for edits)'!A:F,2,0)</f>
        <v>SD</v>
      </c>
      <c r="D99" s="5" t="str">
        <f>VLOOKUP(A99,'Draft Control Sheet (for edits)'!A:F,3,FALSE)</f>
        <v>N/A</v>
      </c>
      <c r="E99" s="10" t="str">
        <f>VLOOKUP(A99,'Draft Control Sheet (for edits)'!A:F,4,FALSE)</f>
        <v>Bureau Only Procedure</v>
      </c>
      <c r="F99" s="194" t="str">
        <f>VLOOKUP(A99,'Draft Control Sheet (for edits)'!A:I,7,FALSE)</f>
        <v>Quarterly</v>
      </c>
      <c r="G99" s="194" t="str">
        <f>VLOOKUP(A99,'Original Control Sheet'!A:I,7,FALSE)</f>
        <v>Quarterly Review</v>
      </c>
      <c r="H99" s="193" t="str">
        <f>VLOOKUP(A99,'Draft Control Sheet (for edits)'!A:I,8,FALSE)</f>
        <v>Bureau Only</v>
      </c>
      <c r="I99" s="193" t="str">
        <f>VLOOKUP(A99,'Original Control Sheet'!A:I,8,FALSE)</f>
        <v>Bureau Only</v>
      </c>
      <c r="J99" s="41">
        <f>VLOOKUP(A99,'Draft Control Sheet (for edits)'!A:I,9,FALSE)</f>
        <v>0</v>
      </c>
      <c r="K99" s="41">
        <f>VLOOKUP(A99,'Original Control Sheet'!A:I,9,FALSE)</f>
        <v>0</v>
      </c>
    </row>
    <row r="100" spans="1:11" x14ac:dyDescent="0.25">
      <c r="A100" s="41">
        <v>95</v>
      </c>
      <c r="B100" s="68">
        <v>95</v>
      </c>
      <c r="C100" s="328" t="str">
        <f>VLOOKUP(A100,'Draft Control Sheet (for edits)'!A:F,2,0)</f>
        <v>Checklists—copies of (1) Review Procedures Checklist Part I, (2) Bureau Subsequent Review Checklist Part II, and (3) Bureau CFO Review Checklist Part III, all with signature/initials of appropriate staff</v>
      </c>
      <c r="D100" s="328"/>
      <c r="E100" s="328"/>
      <c r="F100" s="194" t="str">
        <f>VLOOKUP(A100,'Draft Control Sheet (for edits)'!A:I,7,FALSE)</f>
        <v>Reviewer</v>
      </c>
      <c r="G100" s="194" t="str">
        <f>VLOOKUP(A100,'Original Control Sheet'!A:I,7,FALSE)</f>
        <v>Reviewer</v>
      </c>
      <c r="H100" s="193" t="str">
        <f>VLOOKUP(A100,'Draft Control Sheet (for edits)'!A:I,8,FALSE)</f>
        <v>Q1,Q2,Q3,Q4</v>
      </c>
      <c r="I100" s="193" t="str">
        <f>VLOOKUP(A100,'Original Control Sheet'!A:I,8,FALSE)</f>
        <v>Q1,Q2,Q3,Q4</v>
      </c>
      <c r="J100" s="41">
        <f>VLOOKUP(A100,'Draft Control Sheet (for edits)'!A:I,9,FALSE)</f>
        <v>0</v>
      </c>
      <c r="K100" s="41">
        <f>VLOOKUP(A100,'Original Control Sheet'!A:I,9,FALSE)</f>
        <v>0</v>
      </c>
    </row>
    <row r="101" spans="1:11" x14ac:dyDescent="0.25">
      <c r="A101" s="40">
        <v>96</v>
      </c>
      <c r="B101" s="69">
        <v>96</v>
      </c>
      <c r="C101" s="328" t="str">
        <f>VLOOKUP(A101,'Draft Control Sheet (for edits)'!A:F,2,0)</f>
        <v xml:space="preserve">Report books from Hyperion Financial Management system (HFM) saved to bureau folder:  
 - QX Financial Statements Book (QTRXFSBOOK) 
 - Budgetary to Proprietary Tie-Points Book </v>
      </c>
      <c r="D101" s="328"/>
      <c r="E101" s="328"/>
      <c r="F101" s="194" t="str">
        <f>VLOOKUP(A101,'Draft Control Sheet (for edits)'!A:I,7,FALSE)</f>
        <v>Reviewer</v>
      </c>
      <c r="G101" s="194" t="str">
        <f>VLOOKUP(A101,'Original Control Sheet'!A:I,7,FALSE)</f>
        <v>Reviewer</v>
      </c>
      <c r="H101" s="193" t="str">
        <f>VLOOKUP(A101,'Draft Control Sheet (for edits)'!A:I,8,FALSE)</f>
        <v>Q1,Q2,Q3,Q4</v>
      </c>
      <c r="I101" s="193" t="str">
        <f>VLOOKUP(A101,'Original Control Sheet'!A:I,8,FALSE)</f>
        <v>Q1,Q2,Q3,Q4</v>
      </c>
      <c r="J101" s="41">
        <f>VLOOKUP(A101,'Draft Control Sheet (for edits)'!A:I,9,FALSE)</f>
        <v>0</v>
      </c>
      <c r="K101" s="41">
        <f>VLOOKUP(A101,'Original Control Sheet'!A:I,9,FALSE)</f>
        <v>0</v>
      </c>
    </row>
    <row r="102" spans="1:11" x14ac:dyDescent="0.25">
      <c r="A102" s="40">
        <v>97</v>
      </c>
      <c r="B102" s="69">
        <v>97</v>
      </c>
      <c r="C102" s="328" t="str">
        <f>VLOOKUP(A102,'Draft Control Sheet (for edits)'!A:F,2,0)</f>
        <v xml:space="preserve">Current Bureau On-Top AJEs and Review Comments template:  
 - Includes listing of applicable HFM journal entries (AJEs) and recommended dispositions at top
 - Includes applicable review comments and summarized bureau responses  </v>
      </c>
      <c r="D102" s="328"/>
      <c r="E102" s="328"/>
      <c r="F102" s="194" t="str">
        <f>VLOOKUP(A102,'Draft Control Sheet (for edits)'!A:I,7,FALSE)</f>
        <v>Reviewer</v>
      </c>
      <c r="G102" s="194" t="str">
        <f>VLOOKUP(A102,'Original Control Sheet'!A:I,7,FALSE)</f>
        <v>Reviewer</v>
      </c>
      <c r="H102" s="193" t="str">
        <f>VLOOKUP(A102,'Draft Control Sheet (for edits)'!A:I,8,FALSE)</f>
        <v>Q1,Q2,Q3,Q4</v>
      </c>
      <c r="I102" s="193" t="str">
        <f>VLOOKUP(A102,'Original Control Sheet'!A:I,8,FALSE)</f>
        <v>Q1,Q2,Q3,Q4</v>
      </c>
      <c r="J102" s="41">
        <f>VLOOKUP(A102,'Draft Control Sheet (for edits)'!A:I,9,FALSE)</f>
        <v>0</v>
      </c>
      <c r="K102" s="41">
        <f>VLOOKUP(A102,'Original Control Sheet'!A:I,9,FALSE)</f>
        <v>0</v>
      </c>
    </row>
    <row r="103" spans="1:11" x14ac:dyDescent="0.25">
      <c r="A103" s="40">
        <v>98</v>
      </c>
      <c r="B103" s="69">
        <v>98</v>
      </c>
      <c r="C103" s="328" t="str">
        <f>VLOOKUP(A103,'Draft Control Sheet (for edits)'!A:F,2,0)</f>
        <v>Files referenced in OnTop AJE and Review Comments template have been saved to bureau folder</v>
      </c>
      <c r="D103" s="328"/>
      <c r="E103" s="328"/>
      <c r="F103" s="194" t="str">
        <f>VLOOKUP(A103,'Draft Control Sheet (for edits)'!A:I,7,FALSE)</f>
        <v>Reviewer</v>
      </c>
      <c r="G103" s="194" t="str">
        <f>VLOOKUP(A103,'Original Control Sheet'!A:I,7,FALSE)</f>
        <v>Reviewer</v>
      </c>
      <c r="H103" s="193" t="str">
        <f>VLOOKUP(A103,'Draft Control Sheet (for edits)'!A:I,8,FALSE)</f>
        <v>Q1,Q2,Q3,Q4</v>
      </c>
      <c r="I103" s="193" t="str">
        <f>VLOOKUP(A103,'Original Control Sheet'!A:I,8,FALSE)</f>
        <v>Q1,Q2,Q3,Q4</v>
      </c>
      <c r="J103" s="41">
        <f>VLOOKUP(A103,'Draft Control Sheet (for edits)'!A:I,9,FALSE)</f>
        <v>0</v>
      </c>
      <c r="K103" s="41">
        <f>VLOOKUP(A103,'Original Control Sheet'!A:I,9,FALSE)</f>
        <v>0</v>
      </c>
    </row>
    <row r="104" spans="1:11" x14ac:dyDescent="0.25">
      <c r="A104" s="40">
        <v>99</v>
      </c>
      <c r="B104" s="69">
        <v>99</v>
      </c>
      <c r="C104" s="328" t="str">
        <f>VLOOKUP(A104,'Draft Control Sheet (for edits)'!A:F,2,0)</f>
        <v>All bureau HFM adjusting journal entries (AJEs) have been saved to the bureau folder</v>
      </c>
      <c r="D104" s="328"/>
      <c r="E104" s="328"/>
      <c r="F104" s="194" t="str">
        <f>VLOOKUP(A104,'Draft Control Sheet (for edits)'!A:I,7,FALSE)</f>
        <v>Reviewer</v>
      </c>
      <c r="G104" s="194" t="str">
        <f>VLOOKUP(A104,'Original Control Sheet'!A:I,7,FALSE)</f>
        <v>Reviewer</v>
      </c>
      <c r="H104" s="193" t="str">
        <f>VLOOKUP(A104,'Draft Control Sheet (for edits)'!A:I,8,FALSE)</f>
        <v>Q1,Q2,Q3,Q4</v>
      </c>
      <c r="I104" s="193" t="str">
        <f>VLOOKUP(A104,'Original Control Sheet'!A:I,8,FALSE)</f>
        <v>Q1,Q2,Q3,Q4</v>
      </c>
      <c r="J104" s="41">
        <f>VLOOKUP(A104,'Draft Control Sheet (for edits)'!A:I,9,FALSE)</f>
        <v>0</v>
      </c>
      <c r="K104" s="41">
        <f>VLOOKUP(A104,'Original Control Sheet'!A:I,9,FALSE)</f>
        <v>0</v>
      </c>
    </row>
    <row r="105" spans="1:11" x14ac:dyDescent="0.25">
      <c r="A105" s="40">
        <v>100</v>
      </c>
      <c r="B105" s="69">
        <v>100</v>
      </c>
      <c r="C105" s="306" t="str">
        <f>VLOOKUP(A105,'Draft Control Sheet (for edits)'!A:F,2,0)</f>
        <v>GTAS vs HFM comparison with bureau explanations saved to bureau folder</v>
      </c>
      <c r="D105" s="307"/>
      <c r="E105" s="308"/>
      <c r="F105" s="194" t="str">
        <f>VLOOKUP(A105,'Draft Control Sheet (for edits)'!A:I,7,FALSE)</f>
        <v>Reviewer</v>
      </c>
      <c r="G105" s="194" t="str">
        <f>VLOOKUP(A105,'Original Control Sheet'!A:I,7,FALSE)</f>
        <v>Reviewer</v>
      </c>
      <c r="H105" s="193" t="str">
        <f>VLOOKUP(A105,'Draft Control Sheet (for edits)'!A:I,8,FALSE)</f>
        <v>Q1,Q2,Q3,Q4</v>
      </c>
      <c r="I105" s="193" t="str">
        <f>VLOOKUP(A105,'Original Control Sheet'!A:I,8,FALSE)</f>
        <v>Q1,Q2,Q3,Q4</v>
      </c>
      <c r="J105" s="41">
        <f>VLOOKUP(A105,'Draft Control Sheet (for edits)'!A:I,9,FALSE)</f>
        <v>0</v>
      </c>
      <c r="K105" s="41">
        <f>VLOOKUP(A105,'Original Control Sheet'!A:I,9,FALSE)</f>
        <v>0</v>
      </c>
    </row>
    <row r="106" spans="1:11" x14ac:dyDescent="0.25">
      <c r="A106" s="40">
        <v>101</v>
      </c>
      <c r="B106" s="69">
        <v>101</v>
      </c>
      <c r="C106" s="328" t="str">
        <f>VLOOKUP(A106,'Draft Control Sheet (for edits)'!A:F,2,0)</f>
        <v>Quarterly questionnaire responses saved to bureau folder for (a) Significant Events/Transaction and (b) GAAP-compliance</v>
      </c>
      <c r="D106" s="328"/>
      <c r="E106" s="328"/>
      <c r="F106" s="194" t="str">
        <f>VLOOKUP(A106,'Draft Control Sheet (for edits)'!A:I,7,FALSE)</f>
        <v>Reviewer</v>
      </c>
      <c r="G106" s="194" t="str">
        <f>VLOOKUP(A106,'Original Control Sheet'!A:I,7,FALSE)</f>
        <v>Reviewer</v>
      </c>
      <c r="H106" s="193" t="str">
        <f>VLOOKUP(A106,'Draft Control Sheet (for edits)'!A:I,8,FALSE)</f>
        <v>Q1,Q2,Q3,Q4</v>
      </c>
      <c r="I106" s="193" t="str">
        <f>VLOOKUP(A106,'Original Control Sheet'!A:I,8,FALSE)</f>
        <v>Q1,Q2,Q3,Q4</v>
      </c>
      <c r="J106" s="41">
        <f>VLOOKUP(A106,'Draft Control Sheet (for edits)'!A:I,9,FALSE)</f>
        <v>0</v>
      </c>
      <c r="K106" s="41">
        <f>VLOOKUP(A106,'Original Control Sheet'!A:I,9,FALSE)</f>
        <v>0</v>
      </c>
    </row>
    <row r="107" spans="1:11" x14ac:dyDescent="0.25">
      <c r="A107" s="40">
        <v>102</v>
      </c>
      <c r="B107" s="69">
        <v>102</v>
      </c>
      <c r="C107" s="328" t="str">
        <f>VLOOKUP(A107,'Draft Control Sheet (for edits)'!A:F,2,0)</f>
        <v>Key bureau correspondence saved to bureau folder</v>
      </c>
      <c r="D107" s="328"/>
      <c r="E107" s="328"/>
      <c r="F107" s="194" t="str">
        <f>VLOOKUP(A107,'Draft Control Sheet (for edits)'!A:I,7,FALSE)</f>
        <v>Reviewer</v>
      </c>
      <c r="G107" s="194" t="str">
        <f>VLOOKUP(A107,'Original Control Sheet'!A:I,7,FALSE)</f>
        <v>Reviewer</v>
      </c>
      <c r="H107" s="193" t="str">
        <f>VLOOKUP(A107,'Draft Control Sheet (for edits)'!A:I,8,FALSE)</f>
        <v>Q1,Q2,Q3,Q4</v>
      </c>
      <c r="I107" s="193" t="str">
        <f>VLOOKUP(A107,'Original Control Sheet'!A:I,8,FALSE)</f>
        <v>Q1,Q2,Q3,Q4</v>
      </c>
      <c r="J107" s="41">
        <f>VLOOKUP(A107,'Draft Control Sheet (for edits)'!A:I,9,FALSE)</f>
        <v>0</v>
      </c>
      <c r="K107" s="41">
        <f>VLOOKUP(A107,'Original Control Sheet'!A:I,9,FALSE)</f>
        <v>0</v>
      </c>
    </row>
    <row r="108" spans="1:11" x14ac:dyDescent="0.25">
      <c r="A108" s="40">
        <v>103</v>
      </c>
      <c r="B108" s="69">
        <v>103</v>
      </c>
      <c r="C108" s="328" t="str">
        <f>VLOOKUP(A108,'Draft Control Sheet (for edits)'!A:F,2,0)</f>
        <v>Pertinent information saved to bureau folder (eg, recurring issues)</v>
      </c>
      <c r="D108" s="328"/>
      <c r="E108" s="328"/>
      <c r="F108" s="194" t="str">
        <f>VLOOKUP(A108,'Draft Control Sheet (for edits)'!A:I,7,FALSE)</f>
        <v>Reviewer</v>
      </c>
      <c r="G108" s="194" t="str">
        <f>VLOOKUP(A108,'Original Control Sheet'!A:I,7,FALSE)</f>
        <v>Reviewer</v>
      </c>
      <c r="H108" s="193" t="str">
        <f>VLOOKUP(A108,'Draft Control Sheet (for edits)'!A:I,8,FALSE)</f>
        <v>Q1,Q2,Q3,Q4</v>
      </c>
      <c r="I108" s="193" t="str">
        <f>VLOOKUP(A108,'Original Control Sheet'!A:I,8,FALSE)</f>
        <v>Q1,Q2,Q3,Q4</v>
      </c>
      <c r="J108" s="41">
        <f>VLOOKUP(A108,'Draft Control Sheet (for edits)'!A:I,9,FALSE)</f>
        <v>0</v>
      </c>
      <c r="K108" s="41">
        <f>VLOOKUP(A108,'Original Control Sheet'!A:I,9,FALSE)</f>
        <v>0</v>
      </c>
    </row>
    <row r="109" spans="1:11" x14ac:dyDescent="0.25">
      <c r="A109" s="40">
        <v>104</v>
      </c>
      <c r="B109" s="69">
        <v>104</v>
      </c>
      <c r="C109" s="328" t="str">
        <f>VLOOKUP(A109,'Draft Control Sheet (for edits)'!A:F,2,0)</f>
        <v>All other review comments</v>
      </c>
      <c r="D109" s="328"/>
      <c r="E109" s="328"/>
      <c r="F109" s="194" t="str">
        <f>VLOOKUP(A109,'Draft Control Sheet (for edits)'!A:I,7,FALSE)</f>
        <v>Reviewer</v>
      </c>
      <c r="G109" s="194" t="str">
        <f>VLOOKUP(A109,'Original Control Sheet'!A:I,7,FALSE)</f>
        <v>Reviewer</v>
      </c>
      <c r="H109" s="193" t="str">
        <f>VLOOKUP(A109,'Draft Control Sheet (for edits)'!A:I,8,FALSE)</f>
        <v>Q1,Q2,Q3,Q4</v>
      </c>
      <c r="I109" s="193" t="str">
        <f>VLOOKUP(A109,'Original Control Sheet'!A:I,8,FALSE)</f>
        <v>Q1,Q2,Q3,Q4</v>
      </c>
      <c r="J109" s="41">
        <f>VLOOKUP(A109,'Draft Control Sheet (for edits)'!A:I,9,FALSE)</f>
        <v>0</v>
      </c>
      <c r="K109" s="41">
        <f>VLOOKUP(A109,'Original Control Sheet'!A:I,9,FALSE)</f>
        <v>0</v>
      </c>
    </row>
  </sheetData>
  <autoFilter ref="A5:K109" xr:uid="{04B97E01-67B3-4A97-82E2-4E8B24FF8A45}"/>
  <mergeCells count="11">
    <mergeCell ref="C106:E106"/>
    <mergeCell ref="C107:E107"/>
    <mergeCell ref="C108:E108"/>
    <mergeCell ref="C109:E109"/>
    <mergeCell ref="F3:K3"/>
    <mergeCell ref="C100:E100"/>
    <mergeCell ref="C101:E101"/>
    <mergeCell ref="C102:E102"/>
    <mergeCell ref="C103:E103"/>
    <mergeCell ref="C104:E104"/>
    <mergeCell ref="C105:E10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55C8-C3E4-41E0-A2BD-4F908FCD61B7}">
  <dimension ref="A1:G155"/>
  <sheetViews>
    <sheetView zoomScale="80" zoomScaleNormal="80" workbookViewId="0">
      <pane xSplit="3" ySplit="20" topLeftCell="D21" activePane="bottomRight" state="frozen"/>
      <selection pane="topRight" activeCell="D1" sqref="D1"/>
      <selection pane="bottomLeft" activeCell="A21" sqref="A21"/>
      <selection pane="bottomRight" activeCell="D22" sqref="D22"/>
    </sheetView>
  </sheetViews>
  <sheetFormatPr defaultRowHeight="15" outlineLevelRow="1" x14ac:dyDescent="0.25"/>
  <cols>
    <col min="1" max="1" width="6.28515625" customWidth="1"/>
    <col min="2" max="2" width="12.7109375" customWidth="1"/>
    <col min="3" max="3" width="15.28515625" customWidth="1"/>
    <col min="4" max="4" width="75" customWidth="1"/>
    <col min="5" max="7" width="26.42578125" customWidth="1"/>
  </cols>
  <sheetData>
    <row r="1" spans="1:7" ht="15.75" thickBot="1" x14ac:dyDescent="0.3">
      <c r="A1" s="1"/>
      <c r="B1" s="1"/>
      <c r="C1" s="1"/>
      <c r="D1" s="1"/>
      <c r="E1" s="1"/>
      <c r="F1" s="1"/>
      <c r="G1" s="1"/>
    </row>
    <row r="2" spans="1:7" x14ac:dyDescent="0.25">
      <c r="A2" s="1"/>
      <c r="B2" s="332" t="s">
        <v>120</v>
      </c>
      <c r="C2" s="333"/>
      <c r="D2" s="333"/>
      <c r="E2" s="333"/>
      <c r="F2" s="333"/>
      <c r="G2" s="334"/>
    </row>
    <row r="3" spans="1:7" ht="15.75" thickBot="1" x14ac:dyDescent="0.3">
      <c r="A3" s="1"/>
      <c r="B3" s="363" t="s">
        <v>316</v>
      </c>
      <c r="C3" s="364"/>
      <c r="D3" s="364"/>
      <c r="E3" s="364"/>
      <c r="F3" s="364"/>
      <c r="G3" s="365"/>
    </row>
    <row r="4" spans="1:7" ht="15.75" hidden="1" outlineLevel="1" thickBot="1" x14ac:dyDescent="0.3">
      <c r="A4" s="1"/>
      <c r="B4" s="1"/>
      <c r="C4" s="1"/>
      <c r="D4" s="1"/>
      <c r="E4" s="1"/>
      <c r="F4" s="1"/>
      <c r="G4" s="1"/>
    </row>
    <row r="5" spans="1:7" hidden="1" outlineLevel="1" x14ac:dyDescent="0.25">
      <c r="A5" s="1"/>
      <c r="B5" s="366" t="s">
        <v>0</v>
      </c>
      <c r="C5" s="367"/>
      <c r="D5" s="128"/>
      <c r="E5" s="1"/>
      <c r="F5" s="1"/>
      <c r="G5" s="1"/>
    </row>
    <row r="6" spans="1:7" hidden="1" outlineLevel="1" x14ac:dyDescent="0.25">
      <c r="A6" s="1"/>
      <c r="B6" s="368" t="s">
        <v>1</v>
      </c>
      <c r="C6" s="369"/>
      <c r="D6" s="129"/>
      <c r="E6" s="1"/>
      <c r="F6" s="1"/>
      <c r="G6" s="1"/>
    </row>
    <row r="7" spans="1:7" hidden="1" outlineLevel="1" x14ac:dyDescent="0.25">
      <c r="A7" s="1"/>
      <c r="B7" s="368" t="s">
        <v>2</v>
      </c>
      <c r="C7" s="369"/>
      <c r="D7" s="130"/>
      <c r="E7" s="1"/>
      <c r="F7" s="1"/>
      <c r="G7" s="1"/>
    </row>
    <row r="8" spans="1:7" ht="15.75" hidden="1" outlineLevel="1" thickBot="1" x14ac:dyDescent="0.3">
      <c r="A8" s="1"/>
      <c r="B8" s="370" t="s">
        <v>3</v>
      </c>
      <c r="C8" s="371"/>
      <c r="D8" s="131">
        <v>45233</v>
      </c>
      <c r="E8" s="1"/>
      <c r="F8" s="1"/>
      <c r="G8" s="1"/>
    </row>
    <row r="9" spans="1:7" ht="15.75" hidden="1" outlineLevel="1" thickBot="1" x14ac:dyDescent="0.3">
      <c r="A9" s="1"/>
      <c r="B9" s="1"/>
      <c r="C9" s="1"/>
      <c r="D9" s="1"/>
      <c r="E9" s="1"/>
      <c r="F9" s="1"/>
      <c r="G9" s="1"/>
    </row>
    <row r="10" spans="1:7" ht="15.75" hidden="1" outlineLevel="1" thickBot="1" x14ac:dyDescent="0.3">
      <c r="A10" s="1"/>
      <c r="B10" s="372" t="s">
        <v>4</v>
      </c>
      <c r="C10" s="373"/>
      <c r="D10" s="373"/>
      <c r="E10" s="373"/>
      <c r="F10" s="373"/>
      <c r="G10" s="374"/>
    </row>
    <row r="11" spans="1:7" ht="15.75" hidden="1" outlineLevel="1" thickBot="1" x14ac:dyDescent="0.3">
      <c r="A11" s="1"/>
      <c r="B11" s="375" t="s">
        <v>5</v>
      </c>
      <c r="C11" s="376"/>
      <c r="D11" s="132" t="s">
        <v>10</v>
      </c>
      <c r="E11" s="375" t="s">
        <v>6</v>
      </c>
      <c r="F11" s="377"/>
      <c r="G11" s="376"/>
    </row>
    <row r="12" spans="1:7" ht="30" hidden="1" outlineLevel="1" x14ac:dyDescent="0.25">
      <c r="A12" s="1"/>
      <c r="B12" s="378">
        <v>5</v>
      </c>
      <c r="C12" s="379"/>
      <c r="D12" s="133" t="s">
        <v>7</v>
      </c>
      <c r="E12" s="380" t="s">
        <v>8</v>
      </c>
      <c r="F12" s="381"/>
      <c r="G12" s="382"/>
    </row>
    <row r="13" spans="1:7" hidden="1" outlineLevel="1" x14ac:dyDescent="0.25">
      <c r="A13" s="1"/>
      <c r="B13" s="360"/>
      <c r="C13" s="361"/>
      <c r="D13" s="2"/>
      <c r="E13" s="306"/>
      <c r="F13" s="307"/>
      <c r="G13" s="362"/>
    </row>
    <row r="14" spans="1:7" ht="15.75" hidden="1" outlineLevel="1" thickBot="1" x14ac:dyDescent="0.3">
      <c r="A14" s="1"/>
      <c r="B14" s="386"/>
      <c r="C14" s="387"/>
      <c r="D14" s="83"/>
      <c r="E14" s="388"/>
      <c r="F14" s="389"/>
      <c r="G14" s="390"/>
    </row>
    <row r="15" spans="1:7" ht="15.75" hidden="1" outlineLevel="1" thickBot="1" x14ac:dyDescent="0.3">
      <c r="A15" s="1"/>
      <c r="B15" s="1"/>
      <c r="C15" s="1"/>
      <c r="D15" s="1"/>
      <c r="E15" s="1"/>
      <c r="F15" s="1"/>
      <c r="G15" s="1"/>
    </row>
    <row r="16" spans="1:7" hidden="1" outlineLevel="1" x14ac:dyDescent="0.25">
      <c r="A16" s="1"/>
      <c r="B16" s="350" t="s">
        <v>313</v>
      </c>
      <c r="C16" s="351"/>
      <c r="D16" s="351"/>
      <c r="E16" s="351"/>
      <c r="F16" s="351"/>
      <c r="G16" s="352"/>
    </row>
    <row r="17" spans="1:7" hidden="1" outlineLevel="1" x14ac:dyDescent="0.25">
      <c r="A17" s="1"/>
      <c r="B17" s="134" t="s">
        <v>182</v>
      </c>
      <c r="C17" s="135"/>
      <c r="D17" s="136"/>
      <c r="E17" s="136"/>
      <c r="F17" s="136"/>
      <c r="G17" s="137"/>
    </row>
    <row r="18" spans="1:7" ht="15.75" hidden="1" outlineLevel="1" thickBot="1" x14ac:dyDescent="0.3">
      <c r="A18" s="1"/>
      <c r="B18" s="391" t="s">
        <v>112</v>
      </c>
      <c r="C18" s="392"/>
      <c r="D18" s="393"/>
      <c r="E18" s="393"/>
      <c r="F18" s="393"/>
      <c r="G18" s="394"/>
    </row>
    <row r="19" spans="1:7" ht="15.75" hidden="1" outlineLevel="1" thickBot="1" x14ac:dyDescent="0.3">
      <c r="A19" s="1"/>
      <c r="B19" s="1"/>
      <c r="C19" s="1"/>
      <c r="D19" s="1"/>
      <c r="E19" s="1"/>
      <c r="F19" s="1"/>
      <c r="G19" s="1"/>
    </row>
    <row r="20" spans="1:7" ht="15.75" collapsed="1" thickBot="1" x14ac:dyDescent="0.3">
      <c r="A20" s="1"/>
      <c r="B20" s="180" t="s">
        <v>9</v>
      </c>
      <c r="C20" s="43" t="s">
        <v>152</v>
      </c>
      <c r="D20" s="43" t="s">
        <v>10</v>
      </c>
      <c r="E20" s="43" t="s">
        <v>170</v>
      </c>
      <c r="F20" s="43" t="s">
        <v>167</v>
      </c>
      <c r="G20" s="189" t="s">
        <v>168</v>
      </c>
    </row>
    <row r="21" spans="1:7" ht="45" x14ac:dyDescent="0.25">
      <c r="A21" s="1"/>
      <c r="B21" s="181" t="str">
        <f>'Original Control Sheet'!B8</f>
        <v>EX</v>
      </c>
      <c r="C21" s="182" t="str">
        <f>'Original Control Sheet'!C8</f>
        <v>Example</v>
      </c>
      <c r="D21" s="183" t="str">
        <f>'Original Control Sheet'!D8</f>
        <v>Review Tie-Points report to ensure that Total Assets agrees to Total Liabilities and Net Position on BS</v>
      </c>
      <c r="E21" s="183" t="s">
        <v>169</v>
      </c>
      <c r="F21" s="183" t="str">
        <f>'Original Control Sheet'!E8</f>
        <v>XX/XX/XX:  ACTION REQUIRED:  difference noted  $5,700,000</v>
      </c>
      <c r="G21" s="184" t="str">
        <f>'Original Control Sheet'!F8</f>
        <v>XX/XX/XX:  difference corrected w/ Hyperion JE submitted to OFM.</v>
      </c>
    </row>
    <row r="22" spans="1:7" ht="90" x14ac:dyDescent="0.25">
      <c r="A22" s="1"/>
      <c r="B22" s="79" t="str">
        <f>'Original Control Sheet'!B9</f>
        <v>RPC</v>
      </c>
      <c r="C22" s="76" t="str">
        <f>'Original Control Sheet'!C9</f>
        <v>Review Procedures Checklist (not within FS Book)</v>
      </c>
      <c r="D22" s="2" t="str">
        <f>'Original Control Sheet'!D9</f>
        <v xml:space="preserve">CFO and Review Procedures Checklists (I, II and III) have been reviewed and all necessary comments/explanations have been provided to OFM. 
The CFO Part III Checklist must be signed by the bureau CFO. If it is not signed by the bureau CFO, supporting documentation should be provided delegating the signature authority (i.e.: email regarding acting, etc). </v>
      </c>
      <c r="E22" s="166"/>
      <c r="F22" s="166"/>
      <c r="G22" s="167"/>
    </row>
    <row r="23" spans="1:7" ht="75" x14ac:dyDescent="0.25">
      <c r="A23" s="1"/>
      <c r="B23" s="79" t="str">
        <f>'Original Control Sheet'!B10</f>
        <v>ANB</v>
      </c>
      <c r="C23" s="76" t="str">
        <f>'Original Control Sheet'!C10</f>
        <v>Anomaly (within FS Book)</v>
      </c>
      <c r="D23" s="2" t="str">
        <f>'Original Control Sheet'!D10</f>
        <v xml:space="preserve">Anomaly report has been reviewed (e.g. credit balance in a normally debit balance account or financial statement line item or vice-versa) and all explanations of highlighted trial balance anomalies in the report have been provided to OFM.
N/A for Q1.  </v>
      </c>
      <c r="E23" s="166"/>
      <c r="F23" s="166"/>
      <c r="G23" s="167"/>
    </row>
    <row r="24" spans="1:7" ht="75" x14ac:dyDescent="0.25">
      <c r="A24" s="1"/>
      <c r="B24" s="79" t="str">
        <f>'Original Control Sheet'!B11</f>
        <v>NPA</v>
      </c>
      <c r="C24" s="76" t="str">
        <f>'Original Control Sheet'!C11</f>
        <v>EA_CUMRO &amp; EA_UNEXP (within FS Book)</v>
      </c>
      <c r="D24" s="2" t="str">
        <f>'Original Control Sheet'!D11</f>
        <v>Net Position Analyses (appropriated funds only) reports have been reviewed for differences and all explanations of differences provided to OFM. 
Threshold: $500K
N/A for Q1/Q2.</v>
      </c>
      <c r="E24" s="166"/>
      <c r="F24" s="166"/>
      <c r="G24" s="167"/>
    </row>
    <row r="25" spans="1:7" ht="90" x14ac:dyDescent="0.25">
      <c r="A25" s="1"/>
      <c r="B25" s="79">
        <f>'Original Control Sheet'!B12</f>
        <v>132</v>
      </c>
      <c r="C25" s="76" t="str">
        <f>'Original Control Sheet'!C12</f>
        <v>SF132 Realign (within FS Book)</v>
      </c>
      <c r="D25" s="2" t="str">
        <f>'Original Control Sheet'!D12</f>
        <v>Review Statement of Budgetary Resources (St of BR) vs. SF 132s and explanations of differences provided to OFM, if applicable. Bureaus will be responsible to supply explanations of differences of $1.0 million or more. All differences should be understood.
** For Quarter 1 Only – OFM Analysis ONLY. OFM will follow up with bureaus on a case-by-case basis, if necessary. **</v>
      </c>
      <c r="E25" s="166"/>
      <c r="F25" s="166"/>
      <c r="G25" s="167"/>
    </row>
    <row r="26" spans="1:7" ht="45" x14ac:dyDescent="0.25">
      <c r="A26" s="1"/>
      <c r="B26" s="79" t="str">
        <f>'Original Control Sheet'!B13</f>
        <v>IC</v>
      </c>
      <c r="C26" s="76" t="str">
        <f>'Original Control Sheet'!C13</f>
        <v>N/A</v>
      </c>
      <c r="D26" s="2" t="str">
        <f>'Original Control Sheet'!D13</f>
        <v xml:space="preserve">Hyperion Intra-Commerce TSRs and manual Intra-Commerce TSR have been reviewed to ensure consistency and all explanations of differences provided to OFM. </v>
      </c>
      <c r="E26" s="166" t="s">
        <v>154</v>
      </c>
      <c r="F26" s="164" t="str">
        <f>'Original Control Sheet'!E13</f>
        <v>Completed via the consolidated Intra-Commerce Analysis (SF).</v>
      </c>
      <c r="G26" s="165" t="str">
        <f>'Original Control Sheet'!F13</f>
        <v>N/A</v>
      </c>
    </row>
    <row r="27" spans="1:7" ht="30" x14ac:dyDescent="0.25">
      <c r="A27" s="1"/>
      <c r="B27" s="79" t="str">
        <f>'Original Control Sheet'!B14</f>
        <v>ICTP</v>
      </c>
      <c r="C27" s="76" t="str">
        <f>'Original Control Sheet'!C14</f>
        <v>TBSIMPLE3</v>
      </c>
      <c r="D27" s="2" t="str">
        <f>'Original Control Sheet'!D14</f>
        <v xml:space="preserve">Review TBSIMPLE3 and ensure that all intra-commerce transactions have been reported with both the bureau code and fund code. </v>
      </c>
      <c r="E27" s="166"/>
      <c r="F27" s="166"/>
      <c r="G27" s="165"/>
    </row>
    <row r="28" spans="1:7" ht="45" x14ac:dyDescent="0.25">
      <c r="A28" s="1"/>
      <c r="B28" s="79" t="str">
        <f>'Original Control Sheet'!B15</f>
        <v>IG</v>
      </c>
      <c r="C28" s="160" t="str">
        <f>'Original Control Sheet'!C15</f>
        <v>IGL_IG; IGER_IG; IGEX_IG; IGNP_IG; CFP_IGOV1</v>
      </c>
      <c r="D28" s="2" t="str">
        <f>'Original Control Sheet'!D15</f>
        <v xml:space="preserve">Hyperion Intragovernmental TSRs and manual Intragovernmental Providing/Receiving TDR or Access TSR have been reviewed to ensure consistency and all explanations of differences provided to OFM (Intragov Checking). </v>
      </c>
      <c r="E28" s="166" t="s">
        <v>154</v>
      </c>
      <c r="F28" s="166" t="str">
        <f>'Original Control Sheet'!E15</f>
        <v>Completed via consolidated analysis (JF &amp; SS).</v>
      </c>
      <c r="G28" s="167" t="str">
        <f>'Original Control Sheet'!F15</f>
        <v>N/A</v>
      </c>
    </row>
    <row r="29" spans="1:7" ht="150" x14ac:dyDescent="0.25">
      <c r="A29" s="1"/>
      <c r="B29" s="79" t="str">
        <f>'Original Control Sheet'!B16</f>
        <v>TP</v>
      </c>
      <c r="C29" s="76" t="str">
        <f>'Original Control Sheet'!C16</f>
        <v>GZAttrChk</v>
      </c>
      <c r="D29" s="2" t="str">
        <f>'Original Control Sheet'!D16</f>
        <v xml:space="preserve">Review GZAttrChk (exceptions highlighted) report, if generated, (exceptions only) to ensure accuracy of Trading Partner (TP) coding (all balances held against the General Fund (G) of the Treasury have trading partner 099 and non-reciprocal trading partner (Z) balances have no trading partner code in HFM.) 
If a TP Exception Report is generated, please review the accounts. Any account with a C or F attribute in the 7th place requires a TP, and the TP Exception report identifies these accounts that need to be corrected with an appropriate trading partner. Bureaus must correct all accounts in the TP exception report until report is no longer generated.     </v>
      </c>
      <c r="E29" s="166"/>
      <c r="F29" s="166"/>
      <c r="G29" s="167"/>
    </row>
    <row r="30" spans="1:7" ht="105" x14ac:dyDescent="0.25">
      <c r="A30" s="1"/>
      <c r="B30" s="79">
        <f>'Original Control Sheet'!B17</f>
        <v>133</v>
      </c>
      <c r="C30" s="76" t="str">
        <f>'Original Control Sheet'!C17</f>
        <v>SF133_Realign</v>
      </c>
      <c r="D30" s="2" t="str">
        <f>'Original Control Sheet'!D17</f>
        <v>Review Statement of Budgetary Resources (St. of BR) vs. SF 133s (SF133_Realign report) and explanations of differences provided to OFM. Threshold: $500K
Review bureau’s SF133NEWFMT form data entered in HFM to ensure it matches their GTAS submission.
N/A for Q1/Q2.</v>
      </c>
      <c r="E30" s="166"/>
      <c r="F30" s="166"/>
      <c r="G30" s="167"/>
    </row>
    <row r="31" spans="1:7" ht="90" x14ac:dyDescent="0.25">
      <c r="A31" s="1"/>
      <c r="B31" s="79" t="str">
        <f>'Original Control Sheet'!B18</f>
        <v>FUND ADD/DEL</v>
      </c>
      <c r="C31" s="76" t="str">
        <f>'Original Control Sheet'!C18</f>
        <v>N/A</v>
      </c>
      <c r="D31" s="2" t="str">
        <f>'Original Control Sheet'!D18</f>
        <v>Fund additions/deletions have been verified, and all required information submitted to OFM. Refer to Financial Statements Guidance Attachment K, Exhibit 2 – HFM Entity Listing. (for bureaus with new funds/TAS)
If a bureau needs to create a new fund, they will notify their OFM bureau liaison and the HFM admins.</v>
      </c>
      <c r="E31" s="166"/>
      <c r="F31" s="166"/>
      <c r="G31" s="167"/>
    </row>
    <row r="32" spans="1:7" ht="45" x14ac:dyDescent="0.25">
      <c r="A32" s="1"/>
      <c r="B32" s="79" t="str">
        <f>'Original Control Sheet'!B19</f>
        <v>TROR</v>
      </c>
      <c r="C32" s="76" t="str">
        <f>'Original Control Sheet'!C19</f>
        <v>N/A</v>
      </c>
      <c r="D32" s="2" t="str">
        <f>'Original Control Sheet'!D19</f>
        <v xml:space="preserve">Review reconciliation of Treasury Report on Receivables (TROR) submission to financial statements and review comments/explanations of differences. </v>
      </c>
      <c r="E32" s="166" t="s">
        <v>154</v>
      </c>
      <c r="F32" s="164" t="str">
        <f>'Original Control Sheet'!E19</f>
        <v>Completed via the consolidated TROR Analysis.</v>
      </c>
      <c r="G32" s="165"/>
    </row>
    <row r="33" spans="1:7" ht="60" x14ac:dyDescent="0.25">
      <c r="A33" s="1"/>
      <c r="B33" s="79" t="str">
        <f>'Original Control Sheet'!B20</f>
        <v>DATA ACT</v>
      </c>
      <c r="C33" s="76" t="str">
        <f>'Original Control Sheet'!C20</f>
        <v>N/A</v>
      </c>
      <c r="D33" s="2" t="str">
        <f>'Original Control Sheet'!D20</f>
        <v>Verify that all required data has been submitted to the DOC DATA Act broker, and is both accurate and complete, to include all adjustments performed outside of the financial system of record used by the bureau required to appropriately reflect the financial status of the bureau.</v>
      </c>
      <c r="E33" s="166" t="s">
        <v>154</v>
      </c>
      <c r="F33" s="164" t="str">
        <f>'Original Control Sheet'!E20</f>
        <v>Analysis performed by CSC and OFIC.</v>
      </c>
      <c r="G33" s="165"/>
    </row>
    <row r="34" spans="1:7" ht="75" x14ac:dyDescent="0.25">
      <c r="A34" s="1"/>
      <c r="B34" s="79" t="str">
        <f>'Original Control Sheet'!B21</f>
        <v>IA/TR</v>
      </c>
      <c r="C34" s="76" t="str">
        <f>'Original Control Sheet'!C21</f>
        <v>Separate template to be provided by Bureau</v>
      </c>
      <c r="D34" s="2" t="str">
        <f>'Original Control Sheet'!D21</f>
        <v>The Treaties and International Agreements template has been filled out completely and accurately along with an applicable risk of loss assessment related to Contingent Liabilities.
N/A for Q1 and Q2.</v>
      </c>
      <c r="E34" s="166"/>
      <c r="F34" s="166"/>
      <c r="G34" s="167"/>
    </row>
    <row r="35" spans="1:7" ht="120" x14ac:dyDescent="0.25">
      <c r="A35" s="1"/>
      <c r="B35" s="79" t="str">
        <f>'Original Control Sheet'!B22</f>
        <v>GTAS</v>
      </c>
      <c r="C35" s="76" t="str">
        <f>'Original Control Sheet'!C22</f>
        <v>N/A</v>
      </c>
      <c r="D35" s="2" t="str">
        <f>'Original Control Sheet'!D22</f>
        <v>Review GTAS vs. HFM Comparison, to verify all differences on the Data Tab (includes account attributes) have been submitted and are both reasonable and complete.
Typically completed once prior to the HFM window closing (preliminary analysis) and once after the window closes / the day of bureau checking (final analysis). OFM staff responsible for generating the GTAS vs. HFM reconciliation spreadsheets will notify the team once ready for review.</v>
      </c>
      <c r="E35" s="166"/>
      <c r="F35" s="166"/>
      <c r="G35" s="167"/>
    </row>
    <row r="36" spans="1:7" ht="270" x14ac:dyDescent="0.25">
      <c r="A36" s="1"/>
      <c r="B36" s="79" t="str">
        <f>'Original Control Sheet'!B23</f>
        <v>FA</v>
      </c>
      <c r="C36" s="76" t="str">
        <f>'Original Control Sheet'!C23</f>
        <v>Reports within FS Book: BS_FA; SCNP_FLX; SNC Flux: SBR_FA_Realign. 
Separate report/book: QTR3&amp;4 Fluctuation Book (in HFM) &amp; bureau provided documents</v>
      </c>
      <c r="D36" s="2" t="str">
        <f>'Original Control Sheet'!D23</f>
        <v>Review: 
(1) Fluctuation analyses reports for each line to identify significant fluctuations, increases or decreases of 10% or more and greater than or equal to the following amounts:  $15.0 million—NOAA; $5.0 million—Census, EDA, ITA, NIST, NTIA and USPTO; $2.0 million—all other entities. 
(2)  Explanations of the significant fluctuations (per Financial Statements Guidance) provided to OFM for following:  Balance Sheet, Statement of Net Cost, Statement of Changes in Net Position, Statement of Budgetary Resources, and footnotes (for each component) for Other Assets, Non-entity Assets, Other Liabilities, and Liabilities Not Covered by Budgetary Resources. 
Note: Fluctuation explanations are typically provided by the bureaus a few days after bureau checking occurs so this procedure will have to be completed a bit later than the rest of the procedures.
N/A for Q1.</v>
      </c>
      <c r="E36" s="166"/>
      <c r="F36" s="166"/>
      <c r="G36" s="167"/>
    </row>
    <row r="37" spans="1:7" x14ac:dyDescent="0.25">
      <c r="A37" s="1"/>
      <c r="B37" s="79" t="str">
        <f>'Original Control Sheet'!B24</f>
        <v>GL</v>
      </c>
      <c r="C37" s="76" t="str">
        <f>'Original Control Sheet'!C24</f>
        <v>N/A</v>
      </c>
      <c r="D37" s="2" t="str">
        <f>'Original Control Sheet'!D24</f>
        <v>Bureau Only Procedure</v>
      </c>
      <c r="E37" s="166" t="s">
        <v>154</v>
      </c>
      <c r="F37" s="168" t="str">
        <f>'Original Control Sheet'!E24</f>
        <v>Bureau Only Procedure</v>
      </c>
      <c r="G37" s="167" t="str">
        <f>'Original Control Sheet'!F24</f>
        <v>Bureau Only Procedure</v>
      </c>
    </row>
    <row r="38" spans="1:7" x14ac:dyDescent="0.25">
      <c r="A38" s="1"/>
      <c r="B38" s="79" t="str">
        <f>'Original Control Sheet'!B25</f>
        <v>APB</v>
      </c>
      <c r="C38" s="76" t="str">
        <f>'Original Control Sheet'!C25</f>
        <v>N/A</v>
      </c>
      <c r="D38" s="2" t="str">
        <f>'Original Control Sheet'!D25</f>
        <v>Bureau Only Procedure</v>
      </c>
      <c r="E38" s="166" t="s">
        <v>154</v>
      </c>
      <c r="F38" s="168" t="str">
        <f>'Original Control Sheet'!E25</f>
        <v>Bureau Only Procedure</v>
      </c>
      <c r="G38" s="167" t="str">
        <f>'Original Control Sheet'!F25</f>
        <v>Bureau Only Procedure</v>
      </c>
    </row>
    <row r="39" spans="1:7" x14ac:dyDescent="0.25">
      <c r="A39" s="1"/>
      <c r="B39" s="79" t="str">
        <f>'Original Control Sheet'!B26</f>
        <v>UR</v>
      </c>
      <c r="C39" s="76" t="str">
        <f>'Original Control Sheet'!C26</f>
        <v>N/A</v>
      </c>
      <c r="D39" s="2" t="str">
        <f>'Original Control Sheet'!D26</f>
        <v>Bureau Only Procedure</v>
      </c>
      <c r="E39" s="166" t="s">
        <v>154</v>
      </c>
      <c r="F39" s="168" t="str">
        <f>'Original Control Sheet'!E26</f>
        <v>Bureau Only Procedure</v>
      </c>
      <c r="G39" s="167" t="str">
        <f>'Original Control Sheet'!F26</f>
        <v>Bureau Only Procedure</v>
      </c>
    </row>
    <row r="40" spans="1:7" x14ac:dyDescent="0.25">
      <c r="A40" s="1"/>
      <c r="B40" s="79" t="str">
        <f>'Original Control Sheet'!B27</f>
        <v>AL</v>
      </c>
      <c r="C40" s="76" t="str">
        <f>'Original Control Sheet'!C27</f>
        <v>N/A</v>
      </c>
      <c r="D40" s="2" t="str">
        <f>'Original Control Sheet'!D27</f>
        <v>Bureau Only Procedure</v>
      </c>
      <c r="E40" s="166" t="s">
        <v>154</v>
      </c>
      <c r="F40" s="168" t="str">
        <f>'Original Control Sheet'!E27</f>
        <v>Bureau Only Procedure</v>
      </c>
      <c r="G40" s="167" t="str">
        <f>'Original Control Sheet'!F27</f>
        <v>Bureau Only Procedure</v>
      </c>
    </row>
    <row r="41" spans="1:7" x14ac:dyDescent="0.25">
      <c r="A41" s="1"/>
      <c r="B41" s="79" t="str">
        <f>'Original Control Sheet'!B28</f>
        <v>SD</v>
      </c>
      <c r="C41" s="76" t="str">
        <f>'Original Control Sheet'!C28</f>
        <v>N/A</v>
      </c>
      <c r="D41" s="2" t="str">
        <f>'Original Control Sheet'!D28</f>
        <v>Bureau Only Procedure</v>
      </c>
      <c r="E41" s="166" t="s">
        <v>154</v>
      </c>
      <c r="F41" s="168" t="str">
        <f>'Original Control Sheet'!E28</f>
        <v>Bureau Only Procedure</v>
      </c>
      <c r="G41" s="167" t="str">
        <f>'Original Control Sheet'!F28</f>
        <v>Bureau Only Procedure</v>
      </c>
    </row>
    <row r="42" spans="1:7" ht="30" x14ac:dyDescent="0.25">
      <c r="A42" s="1"/>
      <c r="B42" s="79" t="str">
        <f>'Original Control Sheet'!B29</f>
        <v>ETB-P</v>
      </c>
      <c r="C42" s="76" t="str">
        <f>'Original Control Sheet'!C29</f>
        <v>ETB_TIE</v>
      </c>
      <c r="D42" s="2" t="str">
        <f>'Original Control Sheet'!D29</f>
        <v>Review Tie-Points report to ensure that for each fund group, proprietary (all accounts except 400000 series) SGL accounts foot to zero.</v>
      </c>
      <c r="E42" s="166"/>
      <c r="F42" s="166"/>
      <c r="G42" s="167"/>
    </row>
    <row r="43" spans="1:7" ht="30" x14ac:dyDescent="0.25">
      <c r="A43" s="1"/>
      <c r="B43" s="79" t="str">
        <f>'Original Control Sheet'!B30</f>
        <v>ETB-B</v>
      </c>
      <c r="C43" s="76" t="str">
        <f>'Original Control Sheet'!C30</f>
        <v>ETB_TIE</v>
      </c>
      <c r="D43" s="2" t="str">
        <f>'Original Control Sheet'!D30</f>
        <v xml:space="preserve">Review Tie-Points report to ensure that for each fund group, budgetary (400000 series) SGL accounts foot to zero. </v>
      </c>
      <c r="E43" s="166"/>
      <c r="F43" s="166"/>
      <c r="G43" s="167"/>
    </row>
    <row r="44" spans="1:7" ht="75" x14ac:dyDescent="0.25">
      <c r="A44" s="1"/>
      <c r="B44" s="79" t="str">
        <f>'Original Control Sheet'!B31</f>
        <v>PC</v>
      </c>
      <c r="C44" s="76" t="str">
        <f>'Original Control Sheet'!C31</f>
        <v>TBTIEPTS</v>
      </c>
      <c r="D44" s="2" t="str">
        <f>'Original Control Sheet'!D31</f>
        <v>Review Tie-Points report to ensure that, for each fund group, PreClose account 310000 (Unexpended Appropriations - Cumulative), PreClose account 331000 (Cumulative Results of Operations), and PreClose account 420100 (Total Actual Resources-Collected) agrees with the prior year’s PostClose account 310000, PostClose account 331000, and PostClose account 420100.</v>
      </c>
      <c r="E44" s="166"/>
      <c r="F44" s="166"/>
      <c r="G44" s="167"/>
    </row>
    <row r="45" spans="1:7" ht="30" x14ac:dyDescent="0.25">
      <c r="A45" s="1"/>
      <c r="B45" s="79" t="str">
        <f>'Original Control Sheet'!B32</f>
        <v>SPL-1</v>
      </c>
      <c r="C45" s="76" t="str">
        <f>'Original Control Sheet'!C32</f>
        <v>TBSPLBUR</v>
      </c>
      <c r="D45" s="2" t="str">
        <f>'Original Control Sheet'!D32</f>
        <v xml:space="preserve">Review Split Accounts Validation report to ensure that BS Split SGL Accounts (supplemental data submission) agrees with applicable SGL accounts. </v>
      </c>
      <c r="E45" s="166"/>
      <c r="F45" s="166"/>
      <c r="G45" s="167"/>
    </row>
    <row r="46" spans="1:7" ht="30" x14ac:dyDescent="0.25">
      <c r="A46" s="1"/>
      <c r="B46" s="79" t="str">
        <f>'Original Control Sheet'!B33</f>
        <v>SPL-2</v>
      </c>
      <c r="C46" s="76" t="str">
        <f>'Original Control Sheet'!C33</f>
        <v>TBSPLBUR</v>
      </c>
      <c r="D46" s="2" t="str">
        <f>'Original Control Sheet'!D33</f>
        <v xml:space="preserve">Review Split Accounts Validation report to ensure that St of CNP Sheet Split SGL Accounts (supplemental data submission) agrees with applicable SGL accounts. </v>
      </c>
      <c r="E46" s="166"/>
      <c r="F46" s="166"/>
      <c r="G46" s="167"/>
    </row>
    <row r="47" spans="1:7" ht="30" x14ac:dyDescent="0.25">
      <c r="A47" s="1"/>
      <c r="B47" s="79" t="str">
        <f>'Original Control Sheet'!B34</f>
        <v>BS</v>
      </c>
      <c r="C47" s="76" t="str">
        <f>'Original Control Sheet'!C34</f>
        <v>TIEPOINT</v>
      </c>
      <c r="D47" s="2" t="str">
        <f>'Original Control Sheet'!D34</f>
        <v>Review Tie-Points report to ensure that Total Assets agrees to Total Liabilities and Net Position on BS</v>
      </c>
      <c r="E47" s="166"/>
      <c r="F47" s="166"/>
      <c r="G47" s="167"/>
    </row>
    <row r="48" spans="1:7" ht="60" x14ac:dyDescent="0.25">
      <c r="A48" s="1"/>
      <c r="B48" s="79" t="str">
        <f>'Original Control Sheet'!B35</f>
        <v>NP-1</v>
      </c>
      <c r="C48" s="76" t="str">
        <f>'Original Control Sheet'!C35</f>
        <v>TIEPOINT</v>
      </c>
      <c r="D48" s="2" t="str">
        <f>'Original Control Sheet'!D35</f>
        <v>Review Tie-Points report to ensure that Net Position-Unexpended Appropriations on BS agrees with Ending Net Position-Unexpended Appropriations on St of CNP. 
This tie-point is only applicable to appropriated funds.</v>
      </c>
      <c r="E48" s="166"/>
      <c r="F48" s="166"/>
      <c r="G48" s="167"/>
    </row>
    <row r="49" spans="1:7" ht="45" x14ac:dyDescent="0.25">
      <c r="A49" s="1"/>
      <c r="B49" s="79" t="str">
        <f>'Original Control Sheet'!B36</f>
        <v>NP-2</v>
      </c>
      <c r="C49" s="76" t="str">
        <f>'Original Control Sheet'!C36</f>
        <v>TIEPOINT</v>
      </c>
      <c r="D49" s="2" t="str">
        <f>'Original Control Sheet'!D36</f>
        <v xml:space="preserve">Review Tie-Points report to ensure that Net Position-Cumulative Results of Operations on BS agrees with Ending Net Position-Cumulative Results of Operations on St of CNP. </v>
      </c>
      <c r="E49" s="166"/>
      <c r="F49" s="166"/>
      <c r="G49" s="167"/>
    </row>
    <row r="50" spans="1:7" ht="75" x14ac:dyDescent="0.25">
      <c r="A50" s="1"/>
      <c r="B50" s="79" t="str">
        <f>'Original Control Sheet'!B37</f>
        <v>AU</v>
      </c>
      <c r="C50" s="76" t="str">
        <f>'Original Control Sheet'!C37</f>
        <v>TIEPOINT</v>
      </c>
      <c r="D50" s="2" t="str">
        <f>'Original Control Sheet'!D37</f>
        <v>Review Tie-Points report to ensure that Appropriations Used on St of CNP is reported in equal and opposite directions in Cumulative Results of Operation column and Unexpended Appropriations columns.
This tie-point is only applicable to appropriated funds.</v>
      </c>
      <c r="E50" s="166"/>
      <c r="F50" s="166"/>
      <c r="G50" s="167"/>
    </row>
    <row r="51" spans="1:7" ht="30" x14ac:dyDescent="0.25">
      <c r="A51" s="1"/>
      <c r="B51" s="79" t="str">
        <f>'Original Control Sheet'!B38</f>
        <v>BR</v>
      </c>
      <c r="C51" s="76" t="str">
        <f>'Original Control Sheet'!C38</f>
        <v>TIEPOINT</v>
      </c>
      <c r="D51" s="2" t="str">
        <f>'Original Control Sheet'!D38</f>
        <v xml:space="preserve">Review Tie-Points Report to ensure Total Budgetary Resources equals Total Status of Budgetary Resources on St of BR. </v>
      </c>
      <c r="E51" s="166"/>
      <c r="F51" s="166"/>
      <c r="G51" s="167"/>
    </row>
    <row r="52" spans="1:7" ht="30" x14ac:dyDescent="0.25">
      <c r="A52" s="1"/>
      <c r="B52" s="79" t="str">
        <f>'Original Control Sheet'!B39</f>
        <v>SCA</v>
      </c>
      <c r="C52" s="76" t="str">
        <f>'Original Control Sheet'!C39</f>
        <v>TIEPOINT</v>
      </c>
      <c r="D52" s="2" t="str">
        <f>'Original Control Sheet'!D39</f>
        <v xml:space="preserve">Review Tie-Points report to ensure that custodial activity on the Statement of Custodial Activity nets out to zero.                                                                                                                                                                                                                                                                                                                                                                                                                                                                                                                                                                                                                              </v>
      </c>
      <c r="E52" s="166"/>
      <c r="F52" s="166"/>
      <c r="G52" s="167"/>
    </row>
    <row r="53" spans="1:7" ht="60" x14ac:dyDescent="0.25">
      <c r="A53" s="1"/>
      <c r="B53" s="79" t="str">
        <f>'Original Control Sheet'!B40</f>
        <v>ICDIF</v>
      </c>
      <c r="C53" s="76" t="str">
        <f>'Original Control Sheet'!C40</f>
        <v>TIEPOINT</v>
      </c>
      <c r="D53" s="2" t="str">
        <f>'Original Control Sheet'!D40</f>
        <v xml:space="preserve">Review Tie-Points report to ensure that at bureau level, each of bureau’s “ICDIFF” accounts (an account balance represents total amount of out-of-balance condition for a bureau’s intra-bureau transactions reciprocal relationship, e.g. receivables vs. payables) are less than $250 thousand. </v>
      </c>
      <c r="E53" s="166"/>
      <c r="F53" s="166"/>
      <c r="G53" s="167"/>
    </row>
    <row r="54" spans="1:7" ht="45" x14ac:dyDescent="0.25">
      <c r="A54" s="1"/>
      <c r="B54" s="79" t="str">
        <f>'Original Control Sheet'!B41</f>
        <v>IFC</v>
      </c>
      <c r="C54" s="76" t="str">
        <f>'Original Control Sheet'!C41</f>
        <v>TIEPOINT</v>
      </c>
      <c r="D54" s="2" t="str">
        <f>'Original Control Sheet'!D41</f>
        <v xml:space="preserve">Review Tie-Points report to ensure that Imputed Financing account 578000 by Trading Partner agrees with Imputed Costs account 673000 by Trading Partner (most bureaus will have an amount in these accounts). </v>
      </c>
      <c r="E54" s="166"/>
      <c r="F54" s="166"/>
      <c r="G54" s="167"/>
    </row>
    <row r="55" spans="1:7" ht="30" x14ac:dyDescent="0.25">
      <c r="A55" s="1"/>
      <c r="B55" s="79" t="str">
        <f>'Original Control Sheet'!B42</f>
        <v>NCO-1</v>
      </c>
      <c r="C55" s="76" t="str">
        <f>'Original Control Sheet'!C42</f>
        <v>TIEPOINT</v>
      </c>
      <c r="D55" s="2" t="str">
        <f>'Original Control Sheet'!D42</f>
        <v xml:space="preserve">Review Tie-Points report to ensure that Net Cost of Operations on St of CNP and St of NC agree. </v>
      </c>
      <c r="E55" s="166"/>
      <c r="F55" s="166"/>
      <c r="G55" s="167"/>
    </row>
    <row r="56" spans="1:7" ht="45" x14ac:dyDescent="0.25">
      <c r="A56" s="1"/>
      <c r="B56" s="79" t="str">
        <f>'Original Control Sheet'!B43</f>
        <v>OPM</v>
      </c>
      <c r="C56" s="76" t="str">
        <f>'Original Control Sheet'!C43</f>
        <v>TIEPOINT</v>
      </c>
      <c r="D56" s="2" t="str">
        <f>'Original Control Sheet'!D43</f>
        <v xml:space="preserve">Review OPM (Trading Partner 024) Confirmation Report to ensure that breakdown of SGL account 640000F Funded Benefit Expense entered into confirmation schedule agrees with balance of SGL 640000F. </v>
      </c>
      <c r="E56" s="166"/>
      <c r="F56" s="166"/>
      <c r="G56" s="167"/>
    </row>
    <row r="57" spans="1:7" ht="45" x14ac:dyDescent="0.25">
      <c r="A57" s="1"/>
      <c r="B57" s="79" t="str">
        <f>'Original Control Sheet'!B44</f>
        <v>JF</v>
      </c>
      <c r="C57" s="76" t="str">
        <f>'Original Control Sheet'!C44</f>
        <v>TIEPOINT</v>
      </c>
      <c r="D57" s="2" t="str">
        <f>'Original Control Sheet'!D44</f>
        <v xml:space="preserve">Account balances in SGL accounts 578000 Imputed Financing and 673000 Imputed Costs for Trading Partner 020 (Treasury) include Judgment Fund payments per memoranda e-mailed to bureaus. </v>
      </c>
      <c r="E57" s="166"/>
      <c r="F57" s="166"/>
      <c r="G57" s="167"/>
    </row>
    <row r="58" spans="1:7" ht="180" x14ac:dyDescent="0.25">
      <c r="A58" s="1"/>
      <c r="B58" s="79" t="str">
        <f>'Original Control Sheet'!B45</f>
        <v>DOL</v>
      </c>
      <c r="C58" s="76" t="str">
        <f>'Original Control Sheet'!C45</f>
        <v>TIEPOINT</v>
      </c>
      <c r="D58" s="2" t="str">
        <f>'Original Control Sheet'!D45</f>
        <v>Review Tie-Points report and DOL Confirmation Report to ensure account balances in SGL accounts 640000F Funded Benefit Expense and 685000F Unfunded Benefit Expense for Trading Partner 016 (DOL) agrees to Hyperion DOL Confirmation, and verify that required data has been entered in confirmation schedule (such as FECA and Unemployment Insurance portions included in 640000F.016 and 685000F.016). 
NOTE:  TP 51_01 (DM S&amp;E) IS USED WITH SGL 640000 AS IT RELATES TO UNEMPLOYMENT INSURANCE FOR ALL BUREAUS. THE APPLICABLE HFM FORMS/REPORTS HAVE BEEN UPDATED TO ACCOMMODATE THIS CHANGE. 
Threshold: $0k</v>
      </c>
      <c r="E58" s="166"/>
      <c r="F58" s="166"/>
      <c r="G58" s="167"/>
    </row>
    <row r="59" spans="1:7" ht="60" x14ac:dyDescent="0.25">
      <c r="A59" s="1"/>
      <c r="B59" s="79" t="str">
        <f>'Original Control Sheet'!B46</f>
        <v>NEA-1</v>
      </c>
      <c r="C59" s="76" t="str">
        <f>'Original Control Sheet'!C46</f>
        <v>TIEPOINT</v>
      </c>
      <c r="D59" s="2" t="str">
        <f>'Original Control Sheet'!D46</f>
        <v>Review Tie-Points report to ensure Non-Entity Assets equals corresponding liabilities entered into Non-entity assets schedule. (see NOENTITY report).
N/A for Q1/Q2.</v>
      </c>
      <c r="E59" s="166"/>
      <c r="F59" s="166"/>
      <c r="G59" s="167"/>
    </row>
    <row r="60" spans="1:7" ht="255" x14ac:dyDescent="0.25">
      <c r="A60" s="1"/>
      <c r="B60" s="79" t="str">
        <f>'Original Control Sheet'!B47</f>
        <v>AF</v>
      </c>
      <c r="C60" s="76" t="str">
        <f>'Original Control Sheet'!C47</f>
        <v>TIEPOINT</v>
      </c>
      <c r="D60" s="2" t="str">
        <f>'Original Control Sheet'!D47</f>
        <v>Review Tie-Points report to ensure: 
a) Account balance in SGL account 265000N Actuarial FECA Liability agrees to OFM Excel spreadsheet - Unaudited Estimated Actuarial FECA Liability as of prior year-end. 
b) Difference in Actuarial FECA Liability from prior year to current year, if any, per same OFM Excel spreadsheet, is recorded in SGL account 760000 Changes in Actuarial Liability (Note:  OFM prepare reconciliation to proof the differences if SGLS 261000 &amp; 262000 beginning and ending balances are posted to SGL 760000 creating a variance.) 
* Reminder for DM bureau liaisons: This tiepoint will normally show differences for the DM entities.  Please use the spreadsheet that DM S&amp;E usually sends over to confirm that the amount showing for their organization is correct.
Threshold: $0K</v>
      </c>
      <c r="E60" s="166"/>
      <c r="F60" s="166"/>
      <c r="G60" s="167"/>
    </row>
    <row r="61" spans="1:7" ht="105" x14ac:dyDescent="0.25">
      <c r="A61" s="1"/>
      <c r="B61" s="79" t="str">
        <f>'Original Control Sheet'!B48</f>
        <v>449000/
459000/
469000</v>
      </c>
      <c r="C61" s="76" t="str">
        <f>'Original Control Sheet'!C48</f>
        <v>TIEPOINT</v>
      </c>
      <c r="D61" s="2" t="str">
        <f>'Original Control Sheet'!D48</f>
        <v>Review Tie-points report to ensure anticipated resources are recorded in status accounts correctly: 403400, 404400, 404700, 404800, 406000, 407000, 412000, 416000, 418000, 418300, 421000, 421500, 431000D$$, and 431000R$$ resource accounts vs. 449000D$$, 449000R$$, 459000D$$, 459000R$$, 469000D$$, and 469000R$$ status accounts.
Threshold: $300K</v>
      </c>
      <c r="E61" s="166"/>
      <c r="F61" s="166"/>
      <c r="G61" s="167"/>
    </row>
    <row r="62" spans="1:7" ht="30" x14ac:dyDescent="0.25">
      <c r="A62" s="1"/>
      <c r="B62" s="79" t="str">
        <f>'Original Control Sheet'!B49</f>
        <v>88F</v>
      </c>
      <c r="C62" s="76" t="str">
        <f>'Original Control Sheet'!C49</f>
        <v>TIEPOINT</v>
      </c>
      <c r="D62" s="2" t="str">
        <f>'Original Control Sheet'!D49</f>
        <v xml:space="preserve">Review Tie-Points report to ensure that related memorandum accounts properly net to zero for purchase from federal entities. </v>
      </c>
      <c r="E62" s="166"/>
      <c r="F62" s="166"/>
      <c r="G62" s="167"/>
    </row>
    <row r="63" spans="1:7" ht="30" x14ac:dyDescent="0.25">
      <c r="A63" s="1"/>
      <c r="B63" s="79" t="str">
        <f>'Original Control Sheet'!B50</f>
        <v>88N</v>
      </c>
      <c r="C63" s="76" t="str">
        <f>'Original Control Sheet'!C50</f>
        <v>TIEPOINT</v>
      </c>
      <c r="D63" s="2" t="str">
        <f>'Original Control Sheet'!D50</f>
        <v xml:space="preserve">Review Tie-Points report to ensure that related memorandum accounts properly net to zero for purchase from federal entities. </v>
      </c>
      <c r="E63" s="166"/>
      <c r="F63" s="166"/>
      <c r="G63" s="167"/>
    </row>
    <row r="64" spans="1:7" ht="45" x14ac:dyDescent="0.25">
      <c r="A64" s="1"/>
      <c r="B64" s="79" t="str">
        <f>'Original Control Sheet'!B51</f>
        <v>UB</v>
      </c>
      <c r="C64" s="76" t="str">
        <f>'Original Control Sheet'!C51</f>
        <v>TIEUBOB2_NEW</v>
      </c>
      <c r="D64" s="2" t="str">
        <f>'Original Control Sheet'!D51</f>
        <v xml:space="preserve">Review Tie-Points report to ensure that Unobligated Balance, Beginning of Period on St of BR agrees with aggregate of Unobligated Balance - Available and Unobligated Balance - Unavailable on prior year’s St of BR. </v>
      </c>
      <c r="E64" s="166"/>
      <c r="F64" s="166"/>
      <c r="G64" s="167"/>
    </row>
    <row r="65" spans="1:7" ht="45" x14ac:dyDescent="0.25">
      <c r="A65" s="1"/>
      <c r="B65" s="79" t="str">
        <f>'Original Control Sheet'!B52</f>
        <v>OB</v>
      </c>
      <c r="C65" s="76" t="str">
        <f>'Original Control Sheet'!C52</f>
        <v>TIEUBOB2_NEW</v>
      </c>
      <c r="D65" s="2" t="str">
        <f>'Original Control Sheet'!D52</f>
        <v xml:space="preserve">Review Tie-Points report to ensure that Obligated Balance, Net, Beginning of Period on St of BR agrees with Obligated Balance, Net, End of Period on prior year’s St of BR. </v>
      </c>
      <c r="E65" s="166"/>
      <c r="F65" s="166"/>
      <c r="G65" s="167"/>
    </row>
    <row r="66" spans="1:7" ht="75" x14ac:dyDescent="0.25">
      <c r="A66" s="1"/>
      <c r="B66" s="79" t="str">
        <f>'Original Control Sheet'!B53</f>
        <v>ACOI</v>
      </c>
      <c r="C66" s="76" t="str">
        <f>'Original Control Sheet'!C53</f>
        <v>TP_OBAPP</v>
      </c>
      <c r="D66" s="2" t="str">
        <f>'Original Control Sheet'!D53</f>
        <v>Review the Apportionment Categories of Obligations Incurred to ensure that it agrees to Obligations Incurred, Direct and Obligations Incurred, Reimbursable per St of BR, Status of Budgetary Resources section. 
N/A for Q1.</v>
      </c>
      <c r="E66" s="166"/>
      <c r="F66" s="166"/>
      <c r="G66" s="167"/>
    </row>
    <row r="67" spans="1:7" ht="150" x14ac:dyDescent="0.25">
      <c r="A67" s="1"/>
      <c r="B67" s="79" t="str">
        <f>'Original Control Sheet'!B54</f>
        <v>FBTSBR1</v>
      </c>
      <c r="C67" s="76" t="str">
        <f>'Original Control Sheet'!C54</f>
        <v>FBTSBR1</v>
      </c>
      <c r="D67" s="2" t="str">
        <f>'Original Control Sheet'!D54</f>
        <v>Review Tie-Points report to ensure that FBWT footnote – Unobligated Balance, Available and Unobligated Balance, Unavailable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7" s="166"/>
      <c r="F67" s="166"/>
      <c r="G67" s="167"/>
    </row>
    <row r="68" spans="1:7" ht="135" x14ac:dyDescent="0.25">
      <c r="A68" s="1"/>
      <c r="B68" s="79" t="str">
        <f>'Original Control Sheet'!B55</f>
        <v>FBTSBR2</v>
      </c>
      <c r="C68" s="76" t="str">
        <f>'Original Control Sheet'!C55</f>
        <v>FBTSBR2</v>
      </c>
      <c r="D68" s="2" t="str">
        <f>'Original Control Sheet'!D55</f>
        <v>Review Tie-Points report to ensure that FBWT footnote – Obligated Balance, Not Yet Disbursed is consistent with applicable SBR data. Bureaus should determine any valid reconciling items (i.e. clearing or deposit accounts for which there are no budgetary entries, and resolve any remaining differences. 
Note: This tie point will only generate correctly if data is input into FBT form line” “Obligated Balance not yet Disbursed". 
N/A for Q1/Q2.</v>
      </c>
      <c r="E68" s="166"/>
      <c r="F68" s="166"/>
      <c r="G68" s="167"/>
    </row>
    <row r="69" spans="1:7" ht="45" x14ac:dyDescent="0.25">
      <c r="A69" s="1"/>
      <c r="B69" s="79" t="str">
        <f>'Original Control Sheet'!B56</f>
        <v>F999</v>
      </c>
      <c r="C69" s="76" t="str">
        <f>'Original Control Sheet'!C56</f>
        <v>TP_F999</v>
      </c>
      <c r="D69" s="2" t="str">
        <f>'Original Control Sheet'!D56</f>
        <v xml:space="preserve">Review Unidentified Trading Partner F999 Report to ensure that all balances included for trading partner 999, unknown, are immaterial; explain, by fund, all amounts over $100 thousand and 10% of each SGL  </v>
      </c>
      <c r="E69" s="166"/>
      <c r="F69" s="166"/>
      <c r="G69" s="167"/>
    </row>
    <row r="70" spans="1:7" ht="60" x14ac:dyDescent="0.25">
      <c r="A70" s="1"/>
      <c r="B70" s="79" t="str">
        <f>'Original Control Sheet'!B57</f>
        <v>G099</v>
      </c>
      <c r="C70" s="76" t="str">
        <f>'Original Control Sheet'!C57</f>
        <v>TP_G099</v>
      </c>
      <c r="D70" s="2" t="str">
        <f>'Original Control Sheet'!D57</f>
        <v>Review General Fund Trading Partner G099 Report to ensure that all amounts over $100K for each SGL except 1010000, 310100, 310600, 310700, 310710, 570000, and 570010 have explanations. Please review at the bureau SGL level, not the individual fund levels.</v>
      </c>
      <c r="E70" s="166"/>
      <c r="F70" s="166"/>
      <c r="G70" s="167"/>
    </row>
    <row r="71" spans="1:7" ht="150" x14ac:dyDescent="0.25">
      <c r="A71" s="1"/>
      <c r="B71" s="79" t="str">
        <f>'Original Control Sheet'!B58</f>
        <v>BAR-1</v>
      </c>
      <c r="C71" s="76" t="str">
        <f>'Original Control Sheet'!C58</f>
        <v>TP_BAR</v>
      </c>
      <c r="D71" s="2" t="str">
        <f>'Original Control Sheet'!D58</f>
        <v>Ensure Federal/Intragovernmental column Net Cost of Operations per BAR agrees to Intragovernmental Net Cost of Operations per Statement of Net Cost. 
Ensure Non-Federal/'With the Public' Net Cost of Operations column per BAR agrees to Intragovernmental Net Cost of Operations per Statement of Net Cost. 
Ensure Total Net Cost of Operations column per BAR agrees to Total Net Cost of Operations per Statement of Net Cost.  
N/A for Q1.</v>
      </c>
      <c r="E71" s="166"/>
      <c r="F71" s="166"/>
      <c r="G71" s="167"/>
    </row>
    <row r="72" spans="1:7" ht="220.5" customHeight="1" thickBot="1" x14ac:dyDescent="0.3">
      <c r="A72" s="1"/>
      <c r="B72" s="161" t="str">
        <f>'Original Control Sheet'!B59</f>
        <v>BAR-2</v>
      </c>
      <c r="C72" s="99" t="str">
        <f>'Original Control Sheet'!C59</f>
        <v>TP_BAR</v>
      </c>
      <c r="D72" s="83" t="str">
        <f>'Original Control Sheet'!D59</f>
        <v>Ensure that Federal Outlays, Net per BAR equal Federal Outlays, Net per SBR line 4190.
Ensure that Non-Federal Outlays, Net per BAR equal Non-Federal Outlays, Net per SBR line 4190.
Ensure Total Outlays, Net per BAR equal Total Outlays, Net per SBR line 4190. 
IMPORTANT:  Do not just focus only on the total difference. Review each of the three differences lines to identify Federal/Non-federal reporting errors. If there are material differences between the Fed and Non-fed breakout, contact the bureau (cc Sean) to ensure they are researching and planning on providing an explanation with JE coding. Also, make sure that explanations have been submitted for all amounts in the BAR_Supp report, using the BAR_Supp Form Explanation template (JEs are not needed for amounts in this Form).
Threshold: $300K.
N/A for Q1.</v>
      </c>
      <c r="E72" s="169"/>
      <c r="F72" s="169"/>
      <c r="G72" s="170"/>
    </row>
    <row r="73" spans="1:7" ht="15.75" thickBot="1" x14ac:dyDescent="0.3">
      <c r="A73" s="1"/>
      <c r="B73" s="4"/>
      <c r="C73" s="4"/>
      <c r="D73" s="1"/>
      <c r="E73" s="1"/>
      <c r="F73" s="1"/>
      <c r="G73" s="1"/>
    </row>
    <row r="74" spans="1:7" ht="15.75" thickBot="1" x14ac:dyDescent="0.3">
      <c r="A74" s="1"/>
      <c r="B74" s="375" t="s">
        <v>151</v>
      </c>
      <c r="C74" s="377"/>
      <c r="D74" s="377"/>
      <c r="E74" s="377"/>
      <c r="F74" s="377"/>
      <c r="G74" s="376"/>
    </row>
    <row r="75" spans="1:7" x14ac:dyDescent="0.25">
      <c r="A75" s="1"/>
      <c r="B75" s="139" t="s">
        <v>61</v>
      </c>
      <c r="C75" s="140"/>
      <c r="D75" s="141"/>
      <c r="E75" s="141"/>
      <c r="F75" s="141"/>
      <c r="G75" s="142"/>
    </row>
    <row r="76" spans="1:7" x14ac:dyDescent="0.25">
      <c r="A76" s="1"/>
      <c r="B76" s="395" t="s">
        <v>62</v>
      </c>
      <c r="C76" s="396"/>
      <c r="D76" s="397"/>
      <c r="E76" s="397"/>
      <c r="F76" s="397"/>
      <c r="G76" s="398"/>
    </row>
    <row r="77" spans="1:7" x14ac:dyDescent="0.25">
      <c r="A77" s="1"/>
      <c r="B77" s="395" t="s">
        <v>63</v>
      </c>
      <c r="C77" s="396"/>
      <c r="D77" s="397"/>
      <c r="E77" s="397"/>
      <c r="F77" s="397"/>
      <c r="G77" s="398"/>
    </row>
    <row r="78" spans="1:7" x14ac:dyDescent="0.25">
      <c r="A78" s="1"/>
      <c r="B78" s="395" t="s">
        <v>171</v>
      </c>
      <c r="C78" s="396"/>
      <c r="D78" s="397"/>
      <c r="E78" s="397"/>
      <c r="F78" s="397"/>
      <c r="G78" s="398"/>
    </row>
    <row r="79" spans="1:7" ht="15.75" thickBot="1" x14ac:dyDescent="0.3">
      <c r="A79" s="1"/>
      <c r="B79" s="391" t="s">
        <v>60</v>
      </c>
      <c r="C79" s="392"/>
      <c r="D79" s="393"/>
      <c r="E79" s="393"/>
      <c r="F79" s="393"/>
      <c r="G79" s="394"/>
    </row>
    <row r="80" spans="1:7" ht="15.75" thickBot="1" x14ac:dyDescent="0.3">
      <c r="A80" s="1"/>
      <c r="B80" s="1"/>
      <c r="C80" s="1"/>
      <c r="D80" s="1"/>
      <c r="E80" s="1"/>
      <c r="F80" s="1"/>
      <c r="G80" s="1"/>
    </row>
    <row r="81" spans="1:7" ht="29.25" thickBot="1" x14ac:dyDescent="0.3">
      <c r="A81" s="1"/>
      <c r="B81" s="138" t="s">
        <v>9</v>
      </c>
      <c r="C81" s="138" t="s">
        <v>152</v>
      </c>
      <c r="D81" s="138" t="s">
        <v>10</v>
      </c>
      <c r="E81" s="143" t="s">
        <v>170</v>
      </c>
      <c r="F81" s="143" t="s">
        <v>247</v>
      </c>
      <c r="G81" s="143" t="s">
        <v>248</v>
      </c>
    </row>
    <row r="82" spans="1:7" ht="343.15" customHeight="1" x14ac:dyDescent="0.25">
      <c r="A82" s="1"/>
      <c r="B82" s="162" t="str">
        <f>'Original Control Sheet'!B69</f>
        <v>BPFBWT1</v>
      </c>
      <c r="C82" s="53" t="str">
        <f>'Original Control Sheet'!C69</f>
        <v>BPFBWT1_NewFmt_byFund</v>
      </c>
      <c r="D82" s="27" t="str">
        <f>'Original Control Sheet'!D69</f>
        <v>Review Tie-Points report to ensure that for each fund group, total of undisbursed budgetary status accounts (438200, 438300, 438400, 439800, 442000, 443000, 445000, 449000, 451000, 461000, 462000, 465000, 470000, 480100, 483100, 487100, 488100, 490100, 493100, 497100, and 498100) agree to proprietary Fund Balance with Treasury accounts (101000 and 109000) for funded transactions. 
PURPOSE: To ensure that undisbursed budgetary status accounts agree to proprietary Fund Balance with Treasury for funded transactions. This tie point will only generate correctly if data is input into FBT form line "Obligated Balance not yet Disbursed."  OFM will follow up with bureaus on a case-by-case basis. 
Note:
• Unfunded disbursements or collections (e.g. deposits paid) reflected in Fund Balance with Treasury account balances (101000 and 109000) would be valid reconciling items. If applicable, bureaus will quantify and explain these as valid reconciling items. 
• There could be valid reconciling items for anticipated or estimated reimbursements/recoveries included in accounts 404400, 404700, 406000, 407000, 412000, 414100, 414500,414900, 421500, 422100, 416000, 421000, 425100, 428300, 428700, 431000.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N/A for Q1.</v>
      </c>
      <c r="E82" s="171"/>
      <c r="F82" s="171"/>
      <c r="G82" s="172"/>
    </row>
    <row r="83" spans="1:7" ht="409.5" x14ac:dyDescent="0.25">
      <c r="A83" s="1"/>
      <c r="B83" s="79" t="str">
        <f>'Original Control Sheet'!B70</f>
        <v>BPFBWT2</v>
      </c>
      <c r="C83" s="5" t="str">
        <f>'Original Control Sheet'!C70</f>
        <v>BPFBWT2_NewFmt_byFund</v>
      </c>
      <c r="D83" s="27" t="str">
        <f>'Original Control Sheet'!D70</f>
        <v xml:space="preserve">Review Tie-Points report to ensure that for each fund group, total of undisbursed budgetary accounts (undisbursed resource accounts 411100, 411200, 411400, 411500, 411700, 411800, 411900, 412800, 414800, 415000, 415100, 415200, 415700, 415800, 416700, 416800, 417000, 417300, 417500, 417600, 419000, 419500, 420100, 421200, 422200, 423100, 425200, 425300, 425400, 425500, 426000, 426100, 426200, 426300, 426400, 426500, 426600, 426700, 427100, 427300, 427500, 427600, 427700, 435000, 439200, 439300, 439500, 439600, 439700, and 439703 reduced by paid status accounts 480200, 483200, 487200, 488200, 490200, 497200, and 498200) agree to proprietary Fund Balance with Treasury accounts (101000 and 109000) for funded transactions. 
This tie point will only generate correctly if data is input into FBT form line, ”Obligated Balance not yet Disbursed."  OFM will follow up with bureaus on a case-by-case basis. 
Note: 
• Unfunded disbursements or collections (e.g. deposits paid or deposits collected) reflected in Fund Balance with Treasury account balances (101000 and 109000) would be valid reconciling items. If applicable, bureaus will quantify and explain these as valid reconciling items. 
• A valid reconciling item is Imprest Funds, account 112000. This account will appear as a valid reconciling item for the tie-point. If applicable, bureaus will quantify and explain this circumstance as a valid reconciling item.
PURPOSE:  To ensure that undisbursed budgetary accounts agree to proprietary Fund Balance with Treasury for funded transactions. 
N/A for Q1. </v>
      </c>
      <c r="E83" s="166"/>
      <c r="F83" s="166"/>
      <c r="G83" s="173"/>
    </row>
    <row r="84" spans="1:7" ht="219.4" customHeight="1" x14ac:dyDescent="0.25">
      <c r="A84" s="1"/>
      <c r="B84" s="79" t="str">
        <f>'Original Control Sheet'!B71</f>
        <v>BPREC</v>
      </c>
      <c r="C84" s="5" t="str">
        <f>'Original Control Sheet'!C71</f>
        <v>BPREC_byFund</v>
      </c>
      <c r="D84" s="27" t="str">
        <f>'Original Control Sheet'!D71</f>
        <v>Review Tie-Points report to ensure that for each fund group, total of budgetary receivable accounts (412600, 422500, 423200, 423300, 423400, 425100, 428100, 428300, 428500, 428600, and 428700) agrees to total of proprietary, federal receivable accounts (131000 Federal, 132000 Federal, 132500 Federal, 133000 Federal, 133500 Federal, 134000 Federal, 134100 Federal, 136000 Federal, and 137000 Federal) for funded transactions. 
PURPOSE:  To ensure that budgetary receivables equals proprietary receivables (excluding allowance accounts, which are normally unfunded) for funded transactions. 
NOTE:  For this tie-point, only proprietary federal receivables have been included, because, revenue from the public is generally not recognized as a budgetary resource until collected. For bureaus that record budgetary resources for receivables from the public, bureaus will quantify and explain these as valid reconciling items (please include in your explanation why budgetary resources are recorded for the receivables from the public). 
N/A for Q1.</v>
      </c>
      <c r="E84" s="166"/>
      <c r="F84" s="166"/>
      <c r="G84" s="173"/>
    </row>
    <row r="85" spans="1:7" ht="187.9" customHeight="1" x14ac:dyDescent="0.25">
      <c r="A85" s="1"/>
      <c r="B85" s="79" t="str">
        <f>'Original Control Sheet'!B72</f>
        <v>BPUDOPD</v>
      </c>
      <c r="C85" s="5" t="str">
        <f>'Original Control Sheet'!C72</f>
        <v>BPUDOPD_byFund</v>
      </c>
      <c r="D85" s="27" t="str">
        <f>'Original Control Sheet'!D72</f>
        <v>Review Tie-Points report to ensure that for each fund group, total of budgetary, paid undelivered orders accounts (480200, 483200, 487200, and 488200) agree to total of proprietary advances to others/prepayments accounts (141000) for funded transactions. 
PURPOSE:  To ensure that budgetary undelivered orders – paid agree to proprietary advances to others/prepayments for funded transactions.  Perform this checking by reviewing the differences in both: a) Federal; and b) Non-Federal lines.  
NOTE:  Unfunded disbursements (e.g. deposits paid) would be valid reconciling items. If applicable, bureaus will quantify and explain these as valid reconciling items. 
N/A for Q1.
Threshold: $0</v>
      </c>
      <c r="E85" s="166"/>
      <c r="F85" s="166"/>
      <c r="G85" s="173"/>
    </row>
    <row r="86" spans="1:7" ht="195" x14ac:dyDescent="0.25">
      <c r="A86" s="1"/>
      <c r="B86" s="79" t="str">
        <f>'Original Control Sheet'!B73</f>
        <v>BPPAY</v>
      </c>
      <c r="C86" s="5" t="str">
        <f>'Original Control Sheet'!C73</f>
        <v>BPPAY_Fund</v>
      </c>
      <c r="D86" s="27" t="str">
        <f>'Original Control Sheet'!D73</f>
        <v xml:space="preserve">Review Tie-Points report to ensure that for each fund group, total of budgetary delivered orders accounts (490100, 493100, 497100, and 498100) agree to total of funded and unfunded portions of proprietary payables/accrued expenses accounts (211000, 212000, 213000, 214000, 214100, 215000, 215500, 216000, 217000, 217900, 218000, 219000, 221000, 221100, 221300, 221500, 221600, 221700, 221800, 291000, 222000, 222500, 229000, 261000, 262000, 265000, 292000, 294000, 296000, 297000, 298000, 299000, and 299500) less total of unfunded portion of SGL balances per LIABNTGL. 
PURPOSE:  To ensure that budgetary delivered orders – unpaid agree to funded portions of proprietary payables/accrued expenses. 
N/A for Q1. </v>
      </c>
      <c r="E86" s="166"/>
      <c r="F86" s="166"/>
      <c r="G86" s="173"/>
    </row>
    <row r="87" spans="1:7" ht="135" x14ac:dyDescent="0.25">
      <c r="A87" s="1"/>
      <c r="B87" s="79" t="str">
        <f>'Original Control Sheet'!B74</f>
        <v>BPUFCO</v>
      </c>
      <c r="C87" s="5" t="str">
        <f>'Original Control Sheet'!C74</f>
        <v>BPUFCO_byFund</v>
      </c>
      <c r="D87" s="27" t="str">
        <f>'Original Control Sheet'!D74</f>
        <v>Review Tie-Points report to ensure that for each fund group, total of budgetary Unfilled Customer Orders With Advance account (422200) agrees to total of 231000 Liabilities for Advances and Prepayments. 
PURPOSE: To ensure that budgetary unfilled customer orders with advance agrees to proprietary Other Deferred Revenue.  Perform this checking by reviewing the differences in both: a) Federal; and b) Non-Federal lines.  
N/A for Q1. Threshold: $300K</v>
      </c>
      <c r="E87" s="166"/>
      <c r="F87" s="166"/>
      <c r="G87" s="173"/>
    </row>
    <row r="88" spans="1:7" ht="255" x14ac:dyDescent="0.25">
      <c r="A88" s="1"/>
      <c r="B88" s="79" t="str">
        <f>'Original Control Sheet'!B75</f>
        <v>BPREV</v>
      </c>
      <c r="C88" s="5" t="str">
        <f>'Original Control Sheet'!C75</f>
        <v>BPREV by Fund New</v>
      </c>
      <c r="D88" s="27" t="str">
        <f>'Original Control Sheet'!D75</f>
        <v>Review Tie-Points report to ensure that for each fund group, total of budgetary revenue accounts (421200, 425100 less 425100 Beginning, 425200, 425400, 426000, 426100, 426300, 426400, 426600, 426700, 427300, 427700, 428700 less 428700 Beginning) agree to total of proprietary revenue from services or goods provided accounts (exchange portions of 510000, 510900, 520000, 520900, 53xx00, 540000, 540900, 550000, 550900, 590000, 590900) for funded transactions.  Perform this checking by reviewing the differences in both: a) Federal; and b) Non-Federal lines.
NOTE:  A valid reconciling item could be revenue from the public that are receivable(s), as, generally, revenue from the public should not be recognized as a budgetary resource until collected. If applicable, bureaus will quantify and explain this circumstance as a valid reconciling item. 
PURPOSE:  To ensure that budgetary revenue agrees to proprietary revenue for funded transactions. 
N/A for Q1. Threshold: $300K</v>
      </c>
      <c r="E88" s="166"/>
      <c r="F88" s="166"/>
      <c r="G88" s="173"/>
    </row>
    <row r="89" spans="1:7" ht="225" x14ac:dyDescent="0.25">
      <c r="A89" s="1"/>
      <c r="B89" s="79" t="str">
        <f>'Original Control Sheet'!B76</f>
        <v>BPDO</v>
      </c>
      <c r="C89" s="5" t="str">
        <f>'Original Control Sheet'!C76</f>
        <v>BPDO_byFund</v>
      </c>
      <c r="D89" s="27" t="str">
        <f>'Original Control Sheet'!D76</f>
        <v>Review Tie-Points report to ensure that for each fund group, total of budgetary delivered orders accounts (490100 less 490100 Beginning, 490200, 497100, 497200, 498100, and 498200) agree to total of proprietary expense accounts for funded transactions (610000, 619000, 619900, 631000, 632000, 633000, 640000, 650000, 660000, 661000, 690000, 880300 and 880400).  Perform this checking by reviewing the differences in both: a) Federal; and b) Non-Federal lines.
PURPOSE:  To ensure that budgetary delivered orders equals proprietary funded expenditures. 
NOTE:  A valid reconciling item is capitalized purchases (880200, 880300, 880400). An additional reconciling item could be account 650000 to the extent transactions posted to account 650000 are unfunded transactions. 
N/A for Q1.  Threshold: $300K</v>
      </c>
      <c r="E89" s="166"/>
      <c r="F89" s="166"/>
      <c r="G89" s="173"/>
    </row>
    <row r="90" spans="1:7" ht="165" x14ac:dyDescent="0.25">
      <c r="A90" s="1"/>
      <c r="B90" s="79" t="str">
        <f>'Original Control Sheet'!B77</f>
        <v>BPDIRDO</v>
      </c>
      <c r="C90" s="5" t="str">
        <f>'Original Control Sheet'!C77</f>
        <v>BPDIRDO_byFund</v>
      </c>
      <c r="D90" s="27" t="str">
        <f>'Original Control Sheet'!D77</f>
        <v>Review Tie-Points report to ensure that for each fund group, total of budgetary, direct delivered orders accounts (490100DIR less 490100DIR Beginning, 490200DIR, 497200DIR, 498100DIR, and 498200DIR) agree to proprietary expended appropriations accounts (570000, 570010). 
PURPOSE:  To ensure that budgetary, direct delivered orders is consistent with proprietary expended appropriations. 
This tie-point is only applicable to appropriated funds. 
N/A for Q1.</v>
      </c>
      <c r="E90" s="166"/>
      <c r="F90" s="166"/>
      <c r="G90" s="173"/>
    </row>
    <row r="91" spans="1:7" ht="318.39999999999998" customHeight="1" x14ac:dyDescent="0.25">
      <c r="A91" s="1"/>
      <c r="B91" s="79" t="str">
        <f>'Original Control Sheet'!B78</f>
        <v>BPAR</v>
      </c>
      <c r="C91" s="5" t="str">
        <f>'Original Control Sheet'!C78</f>
        <v>BPAR_NewFmt_byFund</v>
      </c>
      <c r="D91" s="27" t="str">
        <f>'Original Control Sheet'!D78</f>
        <v>Review Tie-Points report to ensure that Appropriations Received accounts on St of CNP (310100) agrees with Appropriations Received on St of BR accounts (405000, 411100, 411200, 411300, 411400, 411500, 411700, 411800, 411900, 412000, 412100, 412300, 412400, 412500, 412600 less 412600 Ending, 412700 less 412700 Ending, 412800, 412900, 413000, 413500, 413600, 413800, 414000, 415000, 415100, 415400, 415500, 415700, 415800, 416000, 416500, 424000, 437000, 438200, 438300, 438400 less 438400 Ending, 438700, 438800, 439100 if Debit Balance, 439200, 439300, 439400 less 439400 Ending, 439500, 439700 less 439700 Ending). 
Exceptions might be: 
• Appropriated dedicated and earmarked receipts (dedicated and earmarked receipts, typically in special and non-revolving trust funds, are to be accounted for as either exchange or non-exchange revenue in accordance with SFFAS No. 7). NOTE:  THIS INCLUDES ACCOUNT 411400. 
• Rescissions
• Continuing resolution  
All differences must be explained, except for SGLs 411400, 412000, 412800, 416000, 424000, 438200, 439200, 439300, 439400 less 439400 Ending, 439500, 439700, 439700 less 439700 Ending which will show as valid reconciling items in the Hyperion Tie-Points Report. 
N/A for Q1.</v>
      </c>
      <c r="E91" s="166"/>
      <c r="F91" s="166"/>
      <c r="G91" s="173"/>
    </row>
    <row r="92" spans="1:7" ht="177.4" customHeight="1" thickBot="1" x14ac:dyDescent="0.3">
      <c r="A92" s="1"/>
      <c r="B92" s="161" t="str">
        <f>'Original Control Sheet'!B79</f>
        <v>BPTRANS</v>
      </c>
      <c r="C92" s="81" t="str">
        <f>'Original Control Sheet'!C79</f>
        <v>BPTRANS_NewFmt_byFund</v>
      </c>
      <c r="D92" s="27" t="str">
        <f>'Original Control Sheet'!D79</f>
        <v>Review Tie-Points report to ensure that for each fund group, total of budgetary, transfer accounts (412800, 412900, 415100, 415200, 417000, 417500, 417600, 419000, 419100, 419200, 419300, 419900, 423200, 423300, 423400) agree to proprietary transfer accounts (310200F, 310200C, 310300F, 310300C, 574000F, 574000C, 575000F, 575000C, 575500F, 575500C, 576000F, 576000C, 576500F, 576500C, 576600F, 576600C, 599700F, 599700C). 
PURPOSE:  To ensure that budgetary, transfers are consistent with proprietary appropriation transfers and proprietary transfers without reimbursement. 
NOTE:  A valid reconciling item would be Intra-Bureau transactions that are reflected in the SBR, but are not reflected in the SCNP (575000C, 575500C, 576000C, and 576500C). 
N/A for Q1.</v>
      </c>
      <c r="E92" s="169"/>
      <c r="F92" s="169"/>
      <c r="G92" s="174"/>
    </row>
    <row r="93" spans="1:7" ht="15.75" thickBot="1" x14ac:dyDescent="0.3">
      <c r="A93" s="1"/>
      <c r="B93" s="4"/>
      <c r="C93" s="4"/>
      <c r="D93" s="1"/>
      <c r="E93" s="1"/>
      <c r="F93" s="1"/>
      <c r="G93" s="1"/>
    </row>
    <row r="94" spans="1:7" ht="15.75" thickBot="1" x14ac:dyDescent="0.3">
      <c r="A94" s="1"/>
      <c r="B94" s="375" t="s">
        <v>75</v>
      </c>
      <c r="C94" s="377"/>
      <c r="D94" s="377"/>
      <c r="E94" s="377"/>
      <c r="F94" s="377"/>
      <c r="G94" s="376"/>
    </row>
    <row r="95" spans="1:7" x14ac:dyDescent="0.25">
      <c r="A95" s="1"/>
      <c r="B95" s="399" t="s">
        <v>61</v>
      </c>
      <c r="C95" s="400"/>
      <c r="D95" s="401"/>
      <c r="E95" s="401"/>
      <c r="F95" s="401"/>
      <c r="G95" s="402"/>
    </row>
    <row r="96" spans="1:7" x14ac:dyDescent="0.25">
      <c r="A96" s="1"/>
      <c r="B96" s="383" t="s">
        <v>76</v>
      </c>
      <c r="C96" s="384"/>
      <c r="D96" s="384"/>
      <c r="E96" s="384"/>
      <c r="F96" s="384"/>
      <c r="G96" s="385"/>
    </row>
    <row r="97" spans="1:7" ht="15.75" thickBot="1" x14ac:dyDescent="0.3">
      <c r="A97" s="1"/>
      <c r="B97" s="391" t="s">
        <v>112</v>
      </c>
      <c r="C97" s="392"/>
      <c r="D97" s="393"/>
      <c r="E97" s="393"/>
      <c r="F97" s="393"/>
      <c r="G97" s="394"/>
    </row>
    <row r="98" spans="1:7" x14ac:dyDescent="0.25">
      <c r="A98" s="1"/>
      <c r="B98" s="399" t="s">
        <v>148</v>
      </c>
      <c r="C98" s="400"/>
      <c r="D98" s="401"/>
      <c r="E98" s="401"/>
      <c r="F98" s="401"/>
      <c r="G98" s="402"/>
    </row>
    <row r="99" spans="1:7" ht="15.75" thickBot="1" x14ac:dyDescent="0.3">
      <c r="A99" s="1"/>
      <c r="B99" s="4"/>
      <c r="C99" s="4"/>
      <c r="D99" s="1"/>
      <c r="E99" s="1"/>
      <c r="F99" s="1"/>
      <c r="G99" s="1"/>
    </row>
    <row r="100" spans="1:7" ht="29.25" thickBot="1" x14ac:dyDescent="0.3">
      <c r="A100" s="1"/>
      <c r="B100" s="132" t="s">
        <v>9</v>
      </c>
      <c r="C100" s="132" t="s">
        <v>152</v>
      </c>
      <c r="D100" s="132" t="s">
        <v>10</v>
      </c>
      <c r="E100" s="144" t="s">
        <v>170</v>
      </c>
      <c r="F100" s="144" t="s">
        <v>247</v>
      </c>
      <c r="G100" s="144" t="s">
        <v>248</v>
      </c>
    </row>
    <row r="101" spans="1:7" ht="45" x14ac:dyDescent="0.25">
      <c r="A101" s="1"/>
      <c r="B101" s="163" t="str">
        <f>'Original Control Sheet'!B88</f>
        <v>FBT</v>
      </c>
      <c r="C101" s="91" t="str">
        <f>'Original Control Sheet'!C88</f>
        <v>FBT</v>
      </c>
      <c r="D101" s="147" t="str">
        <f>'Original Control Sheet'!D88</f>
        <v>Using the report, verify that the total of amounts entered on the FBT form tie to the total from ETB on the report and the Fund Balance with Treasury line in the Assets (Intragov) section of the Balance Sheet.</v>
      </c>
      <c r="E101" s="175"/>
      <c r="F101" s="175"/>
      <c r="G101" s="176"/>
    </row>
    <row r="102" spans="1:7" ht="45" x14ac:dyDescent="0.25">
      <c r="A102" s="1"/>
      <c r="B102" s="79" t="str">
        <f>'Original Control Sheet'!B89</f>
        <v>ACCT_REC</v>
      </c>
      <c r="C102" s="76" t="str">
        <f>'Original Control Sheet'!C89</f>
        <v>ACCT_REC</v>
      </c>
      <c r="D102" s="7" t="str">
        <f>'Original Control Sheet'!D89</f>
        <v>Verify that the net figures for (1) Intragovernmental and (2) Other than Intragovernmental on the report tie to the figures for Accounts Receivable in both subsections of Assets on the Balance Sheet.</v>
      </c>
      <c r="E102" s="166"/>
      <c r="F102" s="166"/>
      <c r="G102" s="167"/>
    </row>
    <row r="103" spans="1:7" ht="45" x14ac:dyDescent="0.25">
      <c r="A103" s="1"/>
      <c r="B103" s="79" t="str">
        <f>'Original Control Sheet'!B90</f>
        <v>MONETARY</v>
      </c>
      <c r="C103" s="76" t="str">
        <f>'Original Control Sheet'!C90</f>
        <v>MONETARY</v>
      </c>
      <c r="D103" s="7" t="str">
        <f>'Original Control Sheet'!D90</f>
        <v>Using the report, verify that the total of amounts entered on the MONETARY form tie to the total from ETB line on the report and Cash line in the Assets section (Other than Intragovernmental) of Balance Sheet.</v>
      </c>
      <c r="E103" s="166"/>
      <c r="F103" s="166"/>
      <c r="G103" s="167"/>
    </row>
    <row r="104" spans="1:7" ht="60" x14ac:dyDescent="0.25">
      <c r="A104" s="1"/>
      <c r="B104" s="79" t="str">
        <f>'Original Control Sheet'!B91</f>
        <v>INVENTOR</v>
      </c>
      <c r="C104" s="76" t="str">
        <f>'Original Control Sheet'!C91</f>
        <v>INVENTOR</v>
      </c>
      <c r="D104" s="7" t="str">
        <f>'Original Control Sheet'!D91</f>
        <v>Using the report, verify that the total of amounts entered for both (1) Inventory and (2) Materials and Supplies on the INVENTOR form tie to the total from ETB lines. Verify the report total matches the Balance Sheet line for Inventory Materials, and Supplies, Net.</v>
      </c>
      <c r="E104" s="166"/>
      <c r="F104" s="166"/>
      <c r="G104" s="167"/>
    </row>
    <row r="105" spans="1:7" ht="45" x14ac:dyDescent="0.25">
      <c r="A105" s="1"/>
      <c r="B105" s="79" t="str">
        <f>'Original Control Sheet'!B92</f>
        <v>PPE</v>
      </c>
      <c r="C105" s="76" t="str">
        <f>'Original Control Sheet'!C92</f>
        <v>PPE</v>
      </c>
      <c r="D105" s="7" t="str">
        <f>'Original Control Sheet'!D92</f>
        <v>Using the report, verify that the total of amounts entered on the PPE form tie to the total from ETB line and the General Property, Plant, and Equipment, Net line of the Balance Sheet.</v>
      </c>
      <c r="E105" s="166"/>
      <c r="F105" s="166"/>
      <c r="G105" s="167"/>
    </row>
    <row r="106" spans="1:7" ht="60" x14ac:dyDescent="0.25">
      <c r="A106" s="1"/>
      <c r="B106" s="79" t="str">
        <f>'Original Control Sheet'!B93</f>
        <v>PPE RECON</v>
      </c>
      <c r="C106" s="76" t="str">
        <f>'Original Control Sheet'!C93</f>
        <v>PPE Recon</v>
      </c>
      <c r="D106" s="7" t="str">
        <f>'Original Control Sheet'!D93</f>
        <v>Using the report, verify that the total of amounts entered on the PPE Recon agree to the Ending Balances of the Cost Column, the Accumulated Depreciation column, and the Net Book Value column to the same columns of the General PP&amp;E HFM footnote (PPE).</v>
      </c>
      <c r="E106" s="166"/>
      <c r="F106" s="166"/>
      <c r="G106" s="167"/>
    </row>
    <row r="107" spans="1:7" ht="90" x14ac:dyDescent="0.25">
      <c r="A107" s="1"/>
      <c r="B107" s="79" t="str">
        <f>'Original Control Sheet'!B94</f>
        <v>671000 BD</v>
      </c>
      <c r="C107" s="76" t="str">
        <f>'Original Control Sheet'!C94</f>
        <v>SGL 671000N Breakdown</v>
      </c>
      <c r="D107" s="7" t="str">
        <f>'Original Control Sheet'!D94</f>
        <v xml:space="preserve">Using the report, verify that the total of amounts entered on the SGL 671000N_Breakdown – Depreciation, Amortization, and Depletion form tie to the total from ETB line.
Ensure that Depreciation Expense for PP&amp;E per this report equals Depreciation Expense for PP&amp;E per PP&amp;E Reconciliation report. </v>
      </c>
      <c r="E107" s="166"/>
      <c r="F107" s="166"/>
      <c r="G107" s="167"/>
    </row>
    <row r="108" spans="1:7" ht="45" x14ac:dyDescent="0.25">
      <c r="A108" s="1"/>
      <c r="B108" s="79" t="str">
        <f>'Original Control Sheet'!B95</f>
        <v>OTHRASST</v>
      </c>
      <c r="C108" s="76" t="str">
        <f>'Original Control Sheet'!C95</f>
        <v>OTHRASST</v>
      </c>
      <c r="D108" s="7" t="str">
        <f>'Original Control Sheet'!D95</f>
        <v>Using the report, verify that the total of amounts entered on the OTHRASST form tie to the total from ETB line and that both subtotals, Intragovernmental and Other than Intragovernmental match the Other line for both subsections of Assets.</v>
      </c>
      <c r="E108" s="166"/>
      <c r="F108" s="166"/>
      <c r="G108" s="167"/>
    </row>
    <row r="109" spans="1:7" ht="45" x14ac:dyDescent="0.25">
      <c r="A109" s="1"/>
      <c r="B109" s="79" t="str">
        <f>'Original Control Sheet'!B96</f>
        <v>NOENTITY</v>
      </c>
      <c r="C109" s="76" t="str">
        <f>'Original Control Sheet'!C96</f>
        <v>NOENTITY</v>
      </c>
      <c r="D109" s="7" t="str">
        <f>'Original Control Sheet'!D96</f>
        <v>Using the report, verify that the total of amounts entered for non-entity assets on the NOENTITY form ties to the total of corresponding non-entity liabilities entered by account on the form (no statement match).</v>
      </c>
      <c r="E109" s="166"/>
      <c r="F109" s="166"/>
      <c r="G109" s="167"/>
    </row>
    <row r="110" spans="1:7" ht="45" x14ac:dyDescent="0.25">
      <c r="A110" s="1"/>
      <c r="B110" s="79" t="str">
        <f>'Original Control Sheet'!B97</f>
        <v>DEBT</v>
      </c>
      <c r="C110" s="76" t="str">
        <f>'Original Control Sheet'!C97</f>
        <v>DEBT</v>
      </c>
      <c r="D110" s="7" t="str">
        <f>'Original Control Sheet'!D97</f>
        <v>Using the report, verify that the total of amounts entered on the DEBT form tie to the total from ETB line and match the amount on the Debt to Treasury line under Intragovernmental Liabilities on the Balance Sheet.</v>
      </c>
      <c r="E110" s="166"/>
      <c r="F110" s="166"/>
      <c r="G110" s="167"/>
    </row>
    <row r="111" spans="1:7" ht="60" x14ac:dyDescent="0.25">
      <c r="A111" s="1"/>
      <c r="B111" s="79" t="str">
        <f>'Original Control Sheet'!B98</f>
        <v>LIAB_BUR</v>
      </c>
      <c r="C111" s="76" t="str">
        <f>'Original Control Sheet'!C98</f>
        <v>LIAB_BUR</v>
      </c>
      <c r="D111" s="7" t="str">
        <f>'Original Control Sheet'!D98</f>
        <v>Verify Total and ETB Total columns match. Additionally, total intragov and other than intragov lines on the footnote report should match the statements lines unless there are custodial liabilities to be accounted for as custodial liabilities are not included in the footnote report.</v>
      </c>
      <c r="E111" s="166"/>
      <c r="F111" s="166"/>
      <c r="G111" s="167"/>
    </row>
    <row r="112" spans="1:7" ht="30" x14ac:dyDescent="0.25">
      <c r="A112" s="1"/>
      <c r="B112" s="79" t="str">
        <f>'Original Control Sheet'!B99</f>
        <v>FEDEMPLBEN</v>
      </c>
      <c r="C112" s="76" t="str">
        <f>'Original Control Sheet'!C99</f>
        <v>FEDEMPLBEN</v>
      </c>
      <c r="D112" s="7" t="str">
        <f>'Original Control Sheet'!D99</f>
        <v>Verify that the total amount on the report ties to the Federal Employee Benefits Payable line (Other than Intragovernmental) on the Balance Sheet.</v>
      </c>
      <c r="E112" s="166"/>
      <c r="F112" s="166"/>
      <c r="G112" s="167"/>
    </row>
    <row r="113" spans="1:7" ht="30" x14ac:dyDescent="0.25">
      <c r="A113" s="1"/>
      <c r="B113" s="79" t="str">
        <f>'Original Control Sheet'!B100</f>
        <v>CLEANUP</v>
      </c>
      <c r="C113" s="76" t="str">
        <f>'Original Control Sheet'!C100</f>
        <v>CLEANUP</v>
      </c>
      <c r="D113" s="7" t="str">
        <f>'Original Control Sheet'!D100</f>
        <v>Using the report, verify that the total of amounts entered on the CLEANUP form tie to the total from ETB line (NOAA, NIST).</v>
      </c>
      <c r="E113" s="166"/>
      <c r="F113" s="166"/>
      <c r="G113" s="167"/>
    </row>
    <row r="114" spans="1:7" ht="30" x14ac:dyDescent="0.25">
      <c r="A114" s="1"/>
      <c r="B114" s="79" t="str">
        <f>'Original Control Sheet'!B101</f>
        <v>AC_LEASE</v>
      </c>
      <c r="C114" s="76" t="str">
        <f>'Original Control Sheet'!C101</f>
        <v>AC_LEASE</v>
      </c>
      <c r="D114" s="7" t="str">
        <f>'Original Control Sheet'!D101</f>
        <v>Using the report, verify that the total of amounts entered on the AC_LEASE form tie to the total from ETB line.</v>
      </c>
      <c r="E114" s="166"/>
      <c r="F114" s="166"/>
      <c r="G114" s="167"/>
    </row>
    <row r="115" spans="1:7" ht="30" x14ac:dyDescent="0.25">
      <c r="A115" s="1"/>
      <c r="B115" s="79" t="str">
        <f>'Original Control Sheet'!B102</f>
        <v>OP_LEASE</v>
      </c>
      <c r="C115" s="76" t="str">
        <f>'Original Control Sheet'!C102</f>
        <v>OP_Lease</v>
      </c>
      <c r="D115" s="7" t="str">
        <f>'Original Control Sheet'!D102</f>
        <v>Using the report, verify reasonableness by comparing rough amounts to prior quarters’ figures for operating leases.</v>
      </c>
      <c r="E115" s="166"/>
      <c r="F115" s="166"/>
      <c r="G115" s="167"/>
    </row>
    <row r="116" spans="1:7" ht="45" x14ac:dyDescent="0.25">
      <c r="A116" s="1"/>
      <c r="B116" s="79" t="str">
        <f>'Original Control Sheet'!B103</f>
        <v>INVEST</v>
      </c>
      <c r="C116" s="76" t="str">
        <f>'Original Control Sheet'!C103</f>
        <v>INVEST</v>
      </c>
      <c r="D116" s="7" t="str">
        <f>'Original Control Sheet'!D103</f>
        <v>If the report for investments in Treasury securities is not blank, verify figures directly with the source and tie the figure to the Investments line in the Intragovernmental part of the Assets section of the Balance Sheet.</v>
      </c>
      <c r="E116" s="166"/>
      <c r="F116" s="166"/>
      <c r="G116" s="167"/>
    </row>
    <row r="117" spans="1:7" ht="300" x14ac:dyDescent="0.25">
      <c r="A117" s="1"/>
      <c r="B117" s="79" t="str">
        <f>'Original Control Sheet'!B104</f>
        <v>LIABNTGL</v>
      </c>
      <c r="C117" s="76" t="str">
        <f>'Original Control Sheet'!C104</f>
        <v>LIABNTGL</v>
      </c>
      <c r="D117" s="7" t="str">
        <f>'Original Control Sheet'!D104</f>
        <v>Review all populated balances, per the two methods below, and determine if there are any edits that need to be made to the bureau data, in order to completely and accurately capture bureau liabilities not covered by budgetary resources.  The data in the report should be compared to the TBSIMPLE report for reasonableness.
This report is populated by:
a) For certain USSGL accounts, the bureau inputted (into the related HFM form) portion or entire balance of the USSGL account that the bureau has determined is the dollar amount of the USSGL account that represents liabilities not covered budgetary resources; and
b) For certain USSGL accounts, the entire USSGL account balance has been automatically programmed by OFM into the form (based on research performed), with the intent that the USSGL account fully or materially*** represents the dollar amount that represents liabilities not covered by budgetary resources.
***There may be an immaterial bureau exception(s) to the programming of the entire balance of certain USSGL accounts into the report.  The known exception(s) to OFM have been communicated to the applicable bureau(s).  Please let OFM know if there is a new exception not previously communicated to OFM.</v>
      </c>
      <c r="E117" s="166"/>
      <c r="F117" s="166"/>
      <c r="G117" s="167"/>
    </row>
    <row r="118" spans="1:7" ht="75" x14ac:dyDescent="0.25">
      <c r="A118" s="1"/>
      <c r="B118" s="79" t="str">
        <f>'Original Control Sheet'!B105</f>
        <v>UDO</v>
      </c>
      <c r="C118" s="76" t="str">
        <f>'Original Control Sheet'!C105</f>
        <v>UDO</v>
      </c>
      <c r="D118" s="7" t="str">
        <f>'Original Control Sheet'!D105</f>
        <v xml:space="preserve">Using the report, verify that the total of amounts entered in the UDO form tie to the totals from ETB lines for UDOs. The difference between HFM (which uses the totals from each individual bureau’s ETB) and the amounts entered in the form by each bureau for: 1) UDO Paid and UDO Unpaid and; 2) UDO Paid Fed and UDO Paid NonFed must equal zero at the bottom of the report. </v>
      </c>
      <c r="E118" s="166"/>
      <c r="F118" s="166"/>
      <c r="G118" s="167"/>
    </row>
    <row r="119" spans="1:7" ht="120.75" thickBot="1" x14ac:dyDescent="0.3">
      <c r="A119" s="1"/>
      <c r="B119" s="161" t="str">
        <f>'Original Control Sheet'!B106</f>
        <v>BAR</v>
      </c>
      <c r="C119" s="99" t="str">
        <f>'Original Control Sheet'!C106</f>
        <v>BAR &amp; BAR_XW</v>
      </c>
      <c r="D119" s="109" t="str">
        <f>'Original Control Sheet'!D106</f>
        <v>Investigate differences in the *BAR* report in HFM. Use the crosswalk report, ** BAR_XW**, to troubleshoot differences. 
If there are material differences between the Fed and Non-fed breakout, contact the bureau (cc Sean) to ensure they are researching and planning on providing an explanation / JE.
Threshold: $300K.</v>
      </c>
      <c r="E119" s="169"/>
      <c r="F119" s="169"/>
      <c r="G119" s="170"/>
    </row>
    <row r="120" spans="1:7" ht="15.75" thickBot="1" x14ac:dyDescent="0.3">
      <c r="A120" s="1"/>
      <c r="B120" s="4"/>
      <c r="C120" s="4"/>
      <c r="D120" s="1"/>
      <c r="E120" s="1"/>
      <c r="F120" s="1"/>
      <c r="G120" s="1"/>
    </row>
    <row r="121" spans="1:7" ht="15.75" thickBot="1" x14ac:dyDescent="0.3">
      <c r="A121" s="1"/>
      <c r="B121" s="375" t="s">
        <v>93</v>
      </c>
      <c r="C121" s="377"/>
      <c r="D121" s="377"/>
      <c r="E121" s="377"/>
      <c r="F121" s="377"/>
      <c r="G121" s="376"/>
    </row>
    <row r="122" spans="1:7" ht="15.75" thickBot="1" x14ac:dyDescent="0.3">
      <c r="A122" s="1"/>
      <c r="B122" s="407" t="s">
        <v>121</v>
      </c>
      <c r="C122" s="408"/>
      <c r="D122" s="408"/>
      <c r="E122" s="408"/>
      <c r="F122" s="408"/>
      <c r="G122" s="409"/>
    </row>
    <row r="123" spans="1:7" ht="15.75" thickBot="1" x14ac:dyDescent="0.3">
      <c r="A123" s="1"/>
      <c r="B123" s="4"/>
      <c r="C123" s="4"/>
      <c r="D123" s="1"/>
      <c r="E123" s="1"/>
      <c r="F123" s="1"/>
      <c r="G123" s="1"/>
    </row>
    <row r="124" spans="1:7" ht="29.25" thickBot="1" x14ac:dyDescent="0.3">
      <c r="A124" s="1"/>
      <c r="B124" s="132" t="s">
        <v>9</v>
      </c>
      <c r="C124" s="132" t="s">
        <v>152</v>
      </c>
      <c r="D124" s="132" t="s">
        <v>10</v>
      </c>
      <c r="E124" s="144" t="s">
        <v>170</v>
      </c>
      <c r="F124" s="144" t="s">
        <v>247</v>
      </c>
      <c r="G124" s="144" t="s">
        <v>248</v>
      </c>
    </row>
    <row r="125" spans="1:7" ht="45" x14ac:dyDescent="0.25">
      <c r="A125" s="1"/>
      <c r="B125" s="163" t="str">
        <f>'Original Control Sheet'!B112</f>
        <v>FBWT</v>
      </c>
      <c r="C125" s="111" t="str">
        <f>'Original Control Sheet'!C112</f>
        <v>TBSIMPLE3</v>
      </c>
      <c r="D125" s="145" t="str">
        <f>'Original Control Sheet'!D112</f>
        <v xml:space="preserve">Review bureau 101000 and 109000 balances and verify that bureaus have assigned Trading Partner 099 General Fund for all their FBWT amounts. (May use TBSIMPLE3 report).  </v>
      </c>
      <c r="E125" s="177"/>
      <c r="F125" s="175"/>
      <c r="G125" s="176"/>
    </row>
    <row r="126" spans="1:7" ht="105" x14ac:dyDescent="0.25">
      <c r="A126" s="1"/>
      <c r="B126" s="79" t="str">
        <f>'Original Control Sheet'!B113</f>
        <v>NAF</v>
      </c>
      <c r="C126" s="76" t="str">
        <f>'Original Control Sheet'!C113</f>
        <v>TBCURR3</v>
      </c>
      <c r="D126" s="6" t="str">
        <f>'Original Control Sheet'!D113</f>
        <v xml:space="preserve">Review non-appropriated funds to ensure that SGL accounts 310000 through 310900 (Unexpended Appropriations type accounts) do not have any balances. One valid exception is when a non-appropriated fund receives a transfer-in of unexpended appropriations from another fund (in most cases, would be an appropriated fund). In this situation, the receiving non-appropriated fund is required to treat and account for the funds as appropriations. (see Attachment G for current SMA; may use TBCURR3). </v>
      </c>
      <c r="E126" s="166"/>
      <c r="F126" s="166"/>
      <c r="G126" s="167"/>
    </row>
    <row r="127" spans="1:7" ht="90" x14ac:dyDescent="0.25">
      <c r="A127" s="1"/>
      <c r="B127" s="79" t="str">
        <f>'Original Control Sheet'!B114</f>
        <v>NEA-2</v>
      </c>
      <c r="C127" s="76" t="str">
        <f>'Original Control Sheet'!C114</f>
        <v>NONENT1</v>
      </c>
      <c r="D127" s="6" t="str">
        <f>'Original Control Sheet'!D114</f>
        <v>Review Non-entity Assets Schedule to ensure that classifications of corresponding Liabilities appear reasonable. Use report NONENT1 (Tie Points folder). Compare the balance with the corresponding fund FBWT (SGL 101000 plus 109000). Note: Please analyze SGL 240000 as this account is not always non-entity liability. 
N/A for Q1/Q2.</v>
      </c>
      <c r="E127" s="166"/>
      <c r="F127" s="166"/>
      <c r="G127" s="167"/>
    </row>
    <row r="128" spans="1:7" ht="120" x14ac:dyDescent="0.25">
      <c r="A128" s="1"/>
      <c r="B128" s="79" t="str">
        <f>'Original Control Sheet'!B115</f>
        <v>BNP</v>
      </c>
      <c r="C128" s="76" t="str">
        <f>'Original Control Sheet'!C115</f>
        <v>CY SCNP and PY BS &amp; SCNP</v>
      </c>
      <c r="D128" s="6" t="str">
        <f>'Original Control Sheet'!D115</f>
        <v xml:space="preserve">Verify that the Beginning Net Position balances for both sections on the Statement of Changes in Net Position (NPFACEBU) agree with Net Position balances on the prior fiscal year-end Balance Sheet (BSFACEBU_Realign) and the prior fiscal year-end Statement of Changes in Net Position. 
NOTE:  THERE IS A $0 THRESHOLD FOR THIS TIE-POINT, EXCEPT FOR ROUNDING DIFFERENCES CAUSED BY ROUNDING IN THE PRIOR YEAR’S ACCOUNTABILITY REPORT. </v>
      </c>
      <c r="E128" s="166"/>
      <c r="F128" s="166"/>
      <c r="G128" s="167"/>
    </row>
    <row r="129" spans="1:7" ht="60" x14ac:dyDescent="0.25">
      <c r="A129" s="1"/>
      <c r="B129" s="79" t="str">
        <f>'Original Control Sheet'!B116</f>
        <v>FTM</v>
      </c>
      <c r="C129" s="76" t="str">
        <f>'Original Control Sheet'!C116</f>
        <v>Footnote Text Matrix (separate template)</v>
      </c>
      <c r="D129" s="6" t="str">
        <f>'Original Control Sheet'!D116</f>
        <v>Review Footnotes Text Matrix submitted to OFM to ensure accuracy and completeness. 
N/A for Q1/Q2.</v>
      </c>
      <c r="E129" s="166"/>
      <c r="F129" s="166"/>
      <c r="G129" s="167"/>
    </row>
    <row r="130" spans="1:7" ht="60" x14ac:dyDescent="0.25">
      <c r="A130" s="1"/>
      <c r="B130" s="79" t="str">
        <f>'Original Control Sheet'!B117</f>
        <v>MRSI</v>
      </c>
      <c r="C130" s="76" t="str">
        <f>'Original Control Sheet'!C117</f>
        <v>Manual RSI (separate template)</v>
      </c>
      <c r="D130" s="6" t="str">
        <f>'Original Control Sheet'!D117</f>
        <v>Review Manual RSI (Deferred Maintenance, Segment Information) for completeness and accuracy. 
N/A for Q1/Q2.</v>
      </c>
      <c r="E130" s="166"/>
      <c r="F130" s="166"/>
      <c r="G130" s="167"/>
    </row>
    <row r="131" spans="1:7" ht="195" x14ac:dyDescent="0.25">
      <c r="A131" s="1"/>
      <c r="B131" s="79" t="str">
        <f>'Original Control Sheet'!B118</f>
        <v>PPA</v>
      </c>
      <c r="C131" s="76" t="str">
        <f>'Original Control Sheet'!C118</f>
        <v>TBSIMPLE (any version; can actually be found within FS Book)</v>
      </c>
      <c r="D131" s="6" t="str">
        <f>'Original Control Sheet'!D118</f>
        <v xml:space="preserve">Review Hyperion Major Trial Balances to determine if there are balances in following accounts 310800, 310900, 570800, 570900, 740000, and 740100 (if so, agree the balances to Prior Period Adjustments Excel footnote file and review explanations for accuracy and completeness). 
At year-end, immaterial balances must be reclassed from above PPA accounts to applicable 500000, 600000, or 700000 series accounts. 
NOTE:  Prior Period Adjustments should be recorded to prior period adjustments accounts during the fiscal year. At third quarter and again at year-end, a materiality analysis should be performed for recorded balances, and immaterial prior period adjustments should be reclassified so that only material prior period adjustments remain at third quarter and again at year-end. </v>
      </c>
      <c r="E131" s="166"/>
      <c r="F131" s="166"/>
      <c r="G131" s="167"/>
    </row>
    <row r="132" spans="1:7" ht="105" x14ac:dyDescent="0.25">
      <c r="A132" s="1"/>
      <c r="B132" s="79" t="str">
        <f>'Original Control Sheet'!B119</f>
        <v>NPR</v>
      </c>
      <c r="C132" s="76" t="str">
        <f>'Original Control Sheet'!C119</f>
        <v>BS &amp; SCNP (can be found within FS Book)</v>
      </c>
      <c r="D132" s="6" t="str">
        <f>'Original Control Sheet'!D119</f>
        <v xml:space="preserve">This tie-point will check the that the Balance Sheet (BSFACEBU) Net Position lines ties to Statement of Changes in Net Position (NPFACEBU). 
Net Position Unexpended Appropriations – Dedicated Collections 
Net Position Unexpended Appropriations – Other Funds 
Cumulative Results of Operations – Dedicated Collections 
Cumulative Results of Operations – Other Funds </v>
      </c>
      <c r="E132" s="166"/>
      <c r="F132" s="166"/>
      <c r="G132" s="167"/>
    </row>
    <row r="133" spans="1:7" ht="60" x14ac:dyDescent="0.25">
      <c r="A133" s="1"/>
      <c r="B133" s="79" t="str">
        <f>'Original Control Sheet'!B120</f>
        <v>LR</v>
      </c>
      <c r="C133" s="76" t="str">
        <f>'Original Control Sheet'!C120</f>
        <v>BS &amp; Loans Receivable Footnote Excel File</v>
      </c>
      <c r="D133" s="6" t="str">
        <f>'Original Control Sheet'!D120</f>
        <v>Agree Loans Receivable line item on BS to Loans Receivable Footnote Excel file, GL Summary tab. 
N/A for Q1/Q2.</v>
      </c>
      <c r="E133" s="166"/>
      <c r="F133" s="166"/>
      <c r="G133" s="167"/>
    </row>
    <row r="134" spans="1:7" ht="45" x14ac:dyDescent="0.25">
      <c r="A134" s="1"/>
      <c r="B134" s="79" t="str">
        <f>'Original Control Sheet'!B121</f>
        <v>AJE</v>
      </c>
      <c r="C134" s="76" t="str">
        <f>'Original Control Sheet'!C121</f>
        <v>N/A</v>
      </c>
      <c r="D134" s="6" t="str">
        <f>'Original Control Sheet'!D121</f>
        <v xml:space="preserve">OFM to include information in AJE &amp; Review Comments Template regarding Hyperion on-top adjusting journal entries prepared by OFM (AJE # and Instructions to Bureau). </v>
      </c>
      <c r="E134" s="166"/>
      <c r="F134" s="166"/>
      <c r="G134" s="167"/>
    </row>
    <row r="135" spans="1:7" ht="75" x14ac:dyDescent="0.25">
      <c r="A135" s="1"/>
      <c r="B135" s="79" t="str">
        <f>'Original Control Sheet'!B122</f>
        <v>SAB</v>
      </c>
      <c r="C135" s="76" t="str">
        <f>'Original Control Sheet'!C122</f>
        <v>N/A</v>
      </c>
      <c r="D135" s="6" t="str">
        <f>'Original Control Sheet'!D122</f>
        <v>Stand-Alone Bureaus Only:  Compare Hyperion financial statements, footnotes, and Intragovernmental RSI to stand-alone financial statements for consistency (e.g., USPTO).
N/A for Q1.</v>
      </c>
      <c r="E135" s="178"/>
      <c r="F135" s="178"/>
      <c r="G135" s="179"/>
    </row>
    <row r="136" spans="1:7" ht="15.75" thickBot="1" x14ac:dyDescent="0.3">
      <c r="A136" s="1"/>
      <c r="B136" s="161" t="str">
        <f>'Original Control Sheet'!B123</f>
        <v>Other</v>
      </c>
      <c r="C136" s="99" t="str">
        <f>'Original Control Sheet'!C123</f>
        <v>N/A</v>
      </c>
      <c r="D136" s="146" t="str">
        <f>'Original Control Sheet'!D123</f>
        <v>Notate, in this row, any other issues identified throughout the review.</v>
      </c>
      <c r="E136" s="169"/>
      <c r="F136" s="169"/>
      <c r="G136" s="170"/>
    </row>
    <row r="137" spans="1:7" ht="15.75" thickBot="1" x14ac:dyDescent="0.3">
      <c r="A137" s="1"/>
      <c r="B137" s="4"/>
      <c r="C137" s="4"/>
      <c r="D137" s="1"/>
      <c r="E137" s="1"/>
      <c r="F137" s="1"/>
      <c r="G137" s="1"/>
    </row>
    <row r="138" spans="1:7" ht="15.75" thickBot="1" x14ac:dyDescent="0.3">
      <c r="A138" s="1"/>
      <c r="B138" s="375" t="s">
        <v>105</v>
      </c>
      <c r="C138" s="377"/>
      <c r="D138" s="377"/>
      <c r="E138" s="377"/>
      <c r="F138" s="377"/>
      <c r="G138" s="376"/>
    </row>
    <row r="139" spans="1:7" x14ac:dyDescent="0.25">
      <c r="A139" s="1"/>
      <c r="B139" s="148" t="s">
        <v>314</v>
      </c>
      <c r="C139" s="410">
        <f>D5</f>
        <v>0</v>
      </c>
      <c r="D139" s="411"/>
      <c r="E139" s="149"/>
      <c r="F139" s="150"/>
      <c r="G139" s="151"/>
    </row>
    <row r="140" spans="1:7" ht="15.75" thickBot="1" x14ac:dyDescent="0.3">
      <c r="A140" s="1"/>
      <c r="B140" s="152" t="s">
        <v>315</v>
      </c>
      <c r="C140" s="412">
        <f>D6</f>
        <v>0</v>
      </c>
      <c r="D140" s="413"/>
      <c r="E140" s="153"/>
      <c r="F140" s="154"/>
      <c r="G140" s="155"/>
    </row>
    <row r="141" spans="1:7" ht="15.75" thickBot="1" x14ac:dyDescent="0.3">
      <c r="A141" s="1"/>
      <c r="B141" s="1"/>
      <c r="C141" s="1"/>
      <c r="D141" s="1"/>
      <c r="E141" s="1"/>
      <c r="F141" s="1"/>
      <c r="G141" s="1"/>
    </row>
    <row r="142" spans="1:7" ht="15.75" thickBot="1" x14ac:dyDescent="0.3">
      <c r="A142" s="1"/>
      <c r="B142" s="375" t="s">
        <v>10</v>
      </c>
      <c r="C142" s="377"/>
      <c r="D142" s="376"/>
      <c r="E142" s="375" t="s">
        <v>106</v>
      </c>
      <c r="F142" s="377"/>
      <c r="G142" s="376"/>
    </row>
    <row r="143" spans="1:7" ht="27" customHeight="1" x14ac:dyDescent="0.25">
      <c r="A143" s="1"/>
      <c r="B143" s="414" t="str">
        <f>'Original Control Sheet'!B127</f>
        <v>Checklists—copies of (1) Review Procedures Checklist Part I, (2) Bureau Subsequent Review Checklist Part II, and (3) Bureau CFO Review Checklist Part III, all with signature/initials of appropriate staff.</v>
      </c>
      <c r="C143" s="415"/>
      <c r="D143" s="416"/>
      <c r="E143" s="417"/>
      <c r="F143" s="418"/>
      <c r="G143" s="419"/>
    </row>
    <row r="144" spans="1:7" ht="58.5" customHeight="1" x14ac:dyDescent="0.25">
      <c r="A144" s="1"/>
      <c r="B144" s="403" t="str">
        <f>'Original Control Sheet'!B128</f>
        <v xml:space="preserve">Report books from Hyperion Financial Management system (HFM) saved to bureau folder:  
QX Financial Statements Book (QTRXFSBOOK) 
Budgetary to Proprietary Tie-Points Book </v>
      </c>
      <c r="C144" s="307"/>
      <c r="D144" s="308"/>
      <c r="E144" s="404"/>
      <c r="F144" s="405"/>
      <c r="G144" s="406"/>
    </row>
    <row r="145" spans="1:7" ht="55.5" customHeight="1" x14ac:dyDescent="0.25">
      <c r="A145" s="1"/>
      <c r="B145" s="403" t="str">
        <f>'Original Control Sheet'!B129</f>
        <v xml:space="preserve">Current Bureau On-Top AJEs and Review Comments template:  
Includes listing of applicable HFM journal entries (AJEs) and recommended dispositions at top
Includes applicable review comments and summarized bureau responses  </v>
      </c>
      <c r="C145" s="307"/>
      <c r="D145" s="308"/>
      <c r="E145" s="404"/>
      <c r="F145" s="405"/>
      <c r="G145" s="406"/>
    </row>
    <row r="146" spans="1:7" ht="14.65" customHeight="1" x14ac:dyDescent="0.25">
      <c r="A146" s="1"/>
      <c r="B146" s="403" t="str">
        <f>'Original Control Sheet'!B130</f>
        <v>Files referenced in OnTop AJE and Review Comments template have been saved to bureau folder.</v>
      </c>
      <c r="C146" s="307"/>
      <c r="D146" s="308"/>
      <c r="E146" s="404"/>
      <c r="F146" s="405"/>
      <c r="G146" s="406"/>
    </row>
    <row r="147" spans="1:7" ht="14.65" customHeight="1" x14ac:dyDescent="0.25">
      <c r="A147" s="1"/>
      <c r="B147" s="403" t="str">
        <f>'Original Control Sheet'!B131</f>
        <v>All bureau HFM adjusting journal entries (AJEs) have been saved to the bureau folder.</v>
      </c>
      <c r="C147" s="307"/>
      <c r="D147" s="308"/>
      <c r="E147" s="404"/>
      <c r="F147" s="405"/>
      <c r="G147" s="406"/>
    </row>
    <row r="148" spans="1:7" ht="14.65" customHeight="1" x14ac:dyDescent="0.25">
      <c r="A148" s="1"/>
      <c r="B148" s="403" t="str">
        <f>'Original Control Sheet'!B132</f>
        <v>GTAS vs. HFM comparison with bureau explanations saved to bureau folder.</v>
      </c>
      <c r="C148" s="307"/>
      <c r="D148" s="308"/>
      <c r="E148" s="404"/>
      <c r="F148" s="405"/>
      <c r="G148" s="406"/>
    </row>
    <row r="149" spans="1:7" ht="14.65" customHeight="1" x14ac:dyDescent="0.25">
      <c r="A149" s="1"/>
      <c r="B149" s="403" t="str">
        <f>'Original Control Sheet'!B133</f>
        <v>Quarterly questionnaire responses saved to bureau folder for (a) Significant Events/Transaction and (b) GAAP-compliance.</v>
      </c>
      <c r="C149" s="307"/>
      <c r="D149" s="308"/>
      <c r="E149" s="404"/>
      <c r="F149" s="405"/>
      <c r="G149" s="406"/>
    </row>
    <row r="150" spans="1:7" ht="14.65" customHeight="1" x14ac:dyDescent="0.25">
      <c r="A150" s="1"/>
      <c r="B150" s="403" t="str">
        <f>'Original Control Sheet'!B134</f>
        <v>Key bureau correspondence saved to bureau folder.</v>
      </c>
      <c r="C150" s="307"/>
      <c r="D150" s="308"/>
      <c r="E150" s="404"/>
      <c r="F150" s="405"/>
      <c r="G150" s="406"/>
    </row>
    <row r="151" spans="1:7" ht="14.65" customHeight="1" x14ac:dyDescent="0.25">
      <c r="A151" s="1"/>
      <c r="B151" s="403" t="str">
        <f>'Original Control Sheet'!B135</f>
        <v>Pertinent information saved to bureau folder (e.g., recurring issues).</v>
      </c>
      <c r="C151" s="307"/>
      <c r="D151" s="308"/>
      <c r="E151" s="404"/>
      <c r="F151" s="405"/>
      <c r="G151" s="406"/>
    </row>
    <row r="152" spans="1:7" ht="15" customHeight="1" thickBot="1" x14ac:dyDescent="0.3">
      <c r="A152" s="1"/>
      <c r="B152" s="422" t="str">
        <f>'Original Control Sheet'!B136</f>
        <v>All other review comments</v>
      </c>
      <c r="C152" s="389"/>
      <c r="D152" s="423"/>
      <c r="E152" s="424"/>
      <c r="F152" s="425"/>
      <c r="G152" s="426"/>
    </row>
    <row r="153" spans="1:7" ht="15.75" thickBot="1" x14ac:dyDescent="0.3">
      <c r="A153" s="1"/>
      <c r="B153" s="1"/>
      <c r="C153" s="1"/>
      <c r="D153" s="8"/>
      <c r="E153" s="8"/>
      <c r="F153" s="1"/>
      <c r="G153" s="1"/>
    </row>
    <row r="154" spans="1:7" x14ac:dyDescent="0.25">
      <c r="A154" s="1"/>
      <c r="B154" s="148" t="s">
        <v>110</v>
      </c>
      <c r="C154" s="427"/>
      <c r="D154" s="428"/>
      <c r="E154" s="156"/>
      <c r="F154" s="150"/>
      <c r="G154" s="157"/>
    </row>
    <row r="155" spans="1:7" ht="15.75" thickBot="1" x14ac:dyDescent="0.3">
      <c r="A155" s="1"/>
      <c r="B155" s="152" t="s">
        <v>111</v>
      </c>
      <c r="C155" s="420"/>
      <c r="D155" s="421"/>
      <c r="E155" s="158"/>
      <c r="F155" s="154"/>
      <c r="G155" s="159"/>
    </row>
  </sheetData>
  <mergeCells count="56">
    <mergeCell ref="C155:D155"/>
    <mergeCell ref="B148:D148"/>
    <mergeCell ref="E148:G148"/>
    <mergeCell ref="B149:D149"/>
    <mergeCell ref="E149:G149"/>
    <mergeCell ref="B150:D150"/>
    <mergeCell ref="E150:G150"/>
    <mergeCell ref="B151:D151"/>
    <mergeCell ref="E151:G151"/>
    <mergeCell ref="B152:D152"/>
    <mergeCell ref="E152:G152"/>
    <mergeCell ref="C154:D154"/>
    <mergeCell ref="B145:D145"/>
    <mergeCell ref="E145:G145"/>
    <mergeCell ref="B146:D146"/>
    <mergeCell ref="E146:G146"/>
    <mergeCell ref="B147:D147"/>
    <mergeCell ref="E147:G147"/>
    <mergeCell ref="B144:D144"/>
    <mergeCell ref="E144:G144"/>
    <mergeCell ref="B97:G97"/>
    <mergeCell ref="B98:G98"/>
    <mergeCell ref="B121:G121"/>
    <mergeCell ref="B122:G122"/>
    <mergeCell ref="B138:G138"/>
    <mergeCell ref="C139:D139"/>
    <mergeCell ref="C140:D140"/>
    <mergeCell ref="B142:D142"/>
    <mergeCell ref="E142:G142"/>
    <mergeCell ref="B143:D143"/>
    <mergeCell ref="E143:G143"/>
    <mergeCell ref="B96:G96"/>
    <mergeCell ref="B14:C14"/>
    <mergeCell ref="E14:G14"/>
    <mergeCell ref="B16:G16"/>
    <mergeCell ref="B18:G18"/>
    <mergeCell ref="B74:G74"/>
    <mergeCell ref="B76:G76"/>
    <mergeCell ref="B77:G77"/>
    <mergeCell ref="B78:G78"/>
    <mergeCell ref="B79:G79"/>
    <mergeCell ref="B94:G94"/>
    <mergeCell ref="B95:G95"/>
    <mergeCell ref="B13:C13"/>
    <mergeCell ref="E13:G13"/>
    <mergeCell ref="B2:G2"/>
    <mergeCell ref="B3:G3"/>
    <mergeCell ref="B5:C5"/>
    <mergeCell ref="B6:C6"/>
    <mergeCell ref="B7:C7"/>
    <mergeCell ref="B8:C8"/>
    <mergeCell ref="B10:G10"/>
    <mergeCell ref="B11:C11"/>
    <mergeCell ref="E11:G11"/>
    <mergeCell ref="B12:C12"/>
    <mergeCell ref="E12:G12"/>
  </mergeCells>
  <conditionalFormatting sqref="E22:E72 E82:E92 E101:E119 E125:E136">
    <cfRule type="containsText" dxfId="4" priority="1" operator="containsText" text="Reviewed; exceptions noted are below threshold">
      <formula>NOT(ISERROR(SEARCH("Reviewed; exceptions noted are below threshold",E22)))</formula>
    </cfRule>
    <cfRule type="containsText" dxfId="3" priority="2" operator="containsText" text="N/A">
      <formula>NOT(ISERROR(SEARCH("N/A",E22)))</formula>
    </cfRule>
    <cfRule type="containsText" dxfId="2" priority="3" operator="containsText" text="N/A due to fund being non-appropriated">
      <formula>NOT(ISERROR(SEARCH("N/A due to fund being non-appropriated",E22)))</formula>
    </cfRule>
    <cfRule type="containsText" dxfId="1" priority="4" operator="containsText" text="Reviewed; exceptions noted are above threshold; see comment to the right">
      <formula>NOT(ISERROR(SEARCH("Reviewed; exceptions noted are above threshold; see comment to the right",E22)))</formula>
    </cfRule>
    <cfRule type="containsText" dxfId="0" priority="5" operator="containsText" text="Reviewed; no exceptions noted">
      <formula>NOT(ISERROR(SEARCH("Reviewed; no exceptions noted",E22)))</formula>
    </cfRule>
  </conditionalFormatting>
  <dataValidations count="2">
    <dataValidation type="list" allowBlank="1" showInputMessage="1" showErrorMessage="1" sqref="E101:E119 E82:E92 E125:E136 E21:E72" xr:uid="{307B7C9B-AAE9-4B02-8E27-5B731E8F007D}">
      <formula1>"Reviewed; no exceptions noted, Reviewed; exceptions noted are below threshold, Reviewed; exceptions noted are above threshold; see comment to the right, N/A, N/A due to the fund being non-appropriated "</formula1>
    </dataValidation>
    <dataValidation type="list" allowBlank="1" showInputMessage="1" showErrorMessage="1" sqref="D5" xr:uid="{0932D12F-AB1D-4AE1-A493-DCB4AC05CAFA}">
      <formula1>"BEA, BIS, Census, DM G&amp;B, DM HCHB, DM NEF, DM OIG, DM S&amp;E, DM WCF, EDA, ITA, NIST, NOAA, NTIA, NTIS, MBDA, USPTO  "</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58C6-A392-48C2-8520-0EBC374E5E4D}">
  <dimension ref="A1:I139"/>
  <sheetViews>
    <sheetView zoomScale="80" zoomScaleNormal="80" workbookViewId="0">
      <pane xSplit="3" ySplit="7" topLeftCell="D79" activePane="bottomRight" state="frozen"/>
      <selection pane="topRight" activeCell="D1" sqref="D1"/>
      <selection pane="bottomLeft" activeCell="A8" sqref="A8"/>
      <selection pane="bottomRight" activeCell="E79" sqref="E79"/>
    </sheetView>
  </sheetViews>
  <sheetFormatPr defaultRowHeight="15" x14ac:dyDescent="0.25"/>
  <cols>
    <col min="2" max="3" width="18.7109375" customWidth="1"/>
    <col min="4" max="4" width="115.7109375" customWidth="1"/>
    <col min="5" max="5" width="42.28515625" customWidth="1"/>
    <col min="6" max="6" width="37.28515625" customWidth="1"/>
    <col min="7" max="7" width="11.28515625" style="29" customWidth="1"/>
    <col min="8" max="8" width="13.140625" customWidth="1"/>
    <col min="9" max="9" width="11.5703125" customWidth="1"/>
  </cols>
  <sheetData>
    <row r="1" spans="1:9" ht="15.75" thickBot="1" x14ac:dyDescent="0.3">
      <c r="A1" s="1"/>
      <c r="B1" s="29" t="s">
        <v>350</v>
      </c>
      <c r="C1" s="1"/>
      <c r="D1" s="1"/>
      <c r="E1" s="1"/>
      <c r="F1" s="1"/>
      <c r="G1" s="29" t="s">
        <v>350</v>
      </c>
    </row>
    <row r="2" spans="1:9" ht="18.75" x14ac:dyDescent="0.3">
      <c r="A2" s="1"/>
      <c r="B2" s="433" t="s">
        <v>120</v>
      </c>
      <c r="C2" s="434"/>
      <c r="D2" s="434"/>
      <c r="E2" s="434"/>
      <c r="F2" s="435"/>
    </row>
    <row r="3" spans="1:9" ht="19.5" thickBot="1" x14ac:dyDescent="0.35">
      <c r="A3" s="1"/>
      <c r="B3" s="436" t="s">
        <v>122</v>
      </c>
      <c r="C3" s="437"/>
      <c r="D3" s="437"/>
      <c r="E3" s="437"/>
      <c r="F3" s="438"/>
    </row>
    <row r="4" spans="1:9" ht="15.75" thickBot="1" x14ac:dyDescent="0.3">
      <c r="A4" s="1"/>
      <c r="B4" s="1"/>
      <c r="C4" s="1"/>
      <c r="D4" s="1"/>
      <c r="E4" s="1"/>
      <c r="F4" s="1"/>
    </row>
    <row r="5" spans="1:9" ht="15.75" thickBot="1" x14ac:dyDescent="0.3">
      <c r="A5" s="1"/>
      <c r="B5" s="439" t="s">
        <v>172</v>
      </c>
      <c r="C5" s="440"/>
      <c r="D5" s="440"/>
      <c r="E5" s="440"/>
      <c r="F5" s="441"/>
    </row>
    <row r="6" spans="1:9" ht="15.75" thickBot="1" x14ac:dyDescent="0.3">
      <c r="A6" s="1"/>
      <c r="B6" s="1"/>
      <c r="C6" s="1"/>
      <c r="D6" s="1"/>
      <c r="E6" s="1"/>
      <c r="F6" s="1"/>
    </row>
    <row r="7" spans="1:9" ht="30" thickBot="1" x14ac:dyDescent="0.3">
      <c r="A7" s="29" t="s">
        <v>190</v>
      </c>
      <c r="B7" s="70" t="s">
        <v>9</v>
      </c>
      <c r="C7" s="70" t="s">
        <v>152</v>
      </c>
      <c r="D7" s="70" t="s">
        <v>10</v>
      </c>
      <c r="E7" s="70" t="s">
        <v>247</v>
      </c>
      <c r="F7" s="70" t="s">
        <v>248</v>
      </c>
      <c r="G7" s="58" t="s">
        <v>227</v>
      </c>
      <c r="H7" s="58" t="s">
        <v>237</v>
      </c>
      <c r="I7" s="58" t="s">
        <v>240</v>
      </c>
    </row>
    <row r="8" spans="1:9" ht="30" x14ac:dyDescent="0.25">
      <c r="A8" s="31">
        <v>1</v>
      </c>
      <c r="B8" s="71" t="s">
        <v>153</v>
      </c>
      <c r="C8" s="72" t="s">
        <v>11</v>
      </c>
      <c r="D8" s="73" t="s">
        <v>12</v>
      </c>
      <c r="E8" s="73" t="s">
        <v>13</v>
      </c>
      <c r="F8" s="74" t="s">
        <v>113</v>
      </c>
      <c r="G8" s="190" t="s">
        <v>11</v>
      </c>
      <c r="H8" s="47" t="s">
        <v>244</v>
      </c>
      <c r="I8" s="60">
        <v>0</v>
      </c>
    </row>
    <row r="9" spans="1:9" ht="75" x14ac:dyDescent="0.25">
      <c r="A9" s="31">
        <v>2</v>
      </c>
      <c r="B9" s="75" t="s">
        <v>14</v>
      </c>
      <c r="C9" s="76" t="s">
        <v>249</v>
      </c>
      <c r="D9" s="2" t="s">
        <v>191</v>
      </c>
      <c r="E9" s="2"/>
      <c r="F9" s="77"/>
      <c r="G9" s="190" t="s">
        <v>220</v>
      </c>
      <c r="H9" s="47" t="s">
        <v>244</v>
      </c>
      <c r="I9" s="60">
        <v>0</v>
      </c>
    </row>
    <row r="10" spans="1:9" ht="59.25" x14ac:dyDescent="0.25">
      <c r="A10" s="31">
        <v>3</v>
      </c>
      <c r="B10" s="75" t="s">
        <v>15</v>
      </c>
      <c r="C10" s="76" t="s">
        <v>250</v>
      </c>
      <c r="D10" s="2" t="s">
        <v>192</v>
      </c>
      <c r="E10" s="2"/>
      <c r="F10" s="77"/>
      <c r="G10" s="190" t="s">
        <v>220</v>
      </c>
      <c r="H10" s="49" t="s">
        <v>245</v>
      </c>
      <c r="I10" s="60">
        <v>0</v>
      </c>
    </row>
    <row r="11" spans="1:9" ht="73.5" x14ac:dyDescent="0.25">
      <c r="A11" s="31">
        <v>4</v>
      </c>
      <c r="B11" s="75" t="s">
        <v>16</v>
      </c>
      <c r="C11" s="76" t="s">
        <v>251</v>
      </c>
      <c r="D11" s="2" t="s">
        <v>193</v>
      </c>
      <c r="E11" s="2"/>
      <c r="F11" s="77"/>
      <c r="G11" s="190" t="s">
        <v>220</v>
      </c>
      <c r="H11" s="49" t="s">
        <v>246</v>
      </c>
      <c r="I11" s="60" t="s">
        <v>243</v>
      </c>
    </row>
    <row r="12" spans="1:9" ht="45" x14ac:dyDescent="0.25">
      <c r="A12" s="31">
        <v>5</v>
      </c>
      <c r="B12" s="75">
        <v>132</v>
      </c>
      <c r="C12" s="76" t="s">
        <v>252</v>
      </c>
      <c r="D12" s="2" t="s">
        <v>253</v>
      </c>
      <c r="E12" s="2"/>
      <c r="F12" s="77"/>
      <c r="G12" s="190" t="s">
        <v>220</v>
      </c>
      <c r="H12" s="47" t="s">
        <v>244</v>
      </c>
      <c r="I12" s="60">
        <v>0</v>
      </c>
    </row>
    <row r="13" spans="1:9" ht="30" x14ac:dyDescent="0.25">
      <c r="A13" s="31">
        <v>6</v>
      </c>
      <c r="B13" s="75" t="s">
        <v>17</v>
      </c>
      <c r="C13" s="76" t="s">
        <v>154</v>
      </c>
      <c r="D13" s="2" t="s">
        <v>124</v>
      </c>
      <c r="E13" s="2" t="s">
        <v>188</v>
      </c>
      <c r="F13" s="77" t="s">
        <v>154</v>
      </c>
      <c r="G13" s="190" t="s">
        <v>220</v>
      </c>
      <c r="H13" s="47" t="s">
        <v>238</v>
      </c>
      <c r="I13" s="60">
        <v>0</v>
      </c>
    </row>
    <row r="14" spans="1:9" ht="30" x14ac:dyDescent="0.25">
      <c r="A14" s="31">
        <v>7</v>
      </c>
      <c r="B14" s="75" t="s">
        <v>179</v>
      </c>
      <c r="C14" s="76" t="s">
        <v>254</v>
      </c>
      <c r="D14" s="2" t="s">
        <v>180</v>
      </c>
      <c r="E14" s="2"/>
      <c r="F14" s="77"/>
      <c r="G14" s="190" t="s">
        <v>220</v>
      </c>
      <c r="H14" s="47" t="s">
        <v>244</v>
      </c>
      <c r="I14" s="60">
        <v>0</v>
      </c>
    </row>
    <row r="15" spans="1:9" ht="60" x14ac:dyDescent="0.25">
      <c r="A15" s="31">
        <v>8</v>
      </c>
      <c r="B15" s="75" t="s">
        <v>18</v>
      </c>
      <c r="C15" s="76" t="s">
        <v>157</v>
      </c>
      <c r="D15" s="2" t="s">
        <v>187</v>
      </c>
      <c r="E15" s="2" t="s">
        <v>186</v>
      </c>
      <c r="F15" s="77" t="s">
        <v>154</v>
      </c>
      <c r="G15" s="190" t="s">
        <v>220</v>
      </c>
      <c r="H15" s="47" t="s">
        <v>238</v>
      </c>
      <c r="I15" s="60">
        <v>0</v>
      </c>
    </row>
    <row r="16" spans="1:9" ht="105" x14ac:dyDescent="0.25">
      <c r="A16" s="31">
        <v>9</v>
      </c>
      <c r="B16" s="75" t="s">
        <v>19</v>
      </c>
      <c r="C16" s="76" t="s">
        <v>255</v>
      </c>
      <c r="D16" s="2" t="s">
        <v>125</v>
      </c>
      <c r="E16" s="2"/>
      <c r="F16" s="77"/>
      <c r="G16" s="190" t="s">
        <v>220</v>
      </c>
      <c r="H16" s="47" t="s">
        <v>244</v>
      </c>
      <c r="I16" s="60">
        <v>0</v>
      </c>
    </row>
    <row r="17" spans="1:9" ht="92.25" x14ac:dyDescent="0.25">
      <c r="A17" s="31">
        <v>10</v>
      </c>
      <c r="B17" s="75">
        <v>133</v>
      </c>
      <c r="C17" s="76" t="s">
        <v>256</v>
      </c>
      <c r="D17" s="2" t="s">
        <v>257</v>
      </c>
      <c r="E17" s="2"/>
      <c r="F17" s="77"/>
      <c r="G17" s="190" t="s">
        <v>220</v>
      </c>
      <c r="H17" s="49" t="s">
        <v>246</v>
      </c>
      <c r="I17" s="60" t="s">
        <v>243</v>
      </c>
    </row>
    <row r="18" spans="1:9" ht="60" x14ac:dyDescent="0.25">
      <c r="A18" s="31">
        <v>11</v>
      </c>
      <c r="B18" s="75" t="s">
        <v>20</v>
      </c>
      <c r="C18" s="76" t="s">
        <v>154</v>
      </c>
      <c r="D18" s="2" t="s">
        <v>158</v>
      </c>
      <c r="E18" s="2"/>
      <c r="F18" s="77"/>
      <c r="G18" s="190" t="s">
        <v>220</v>
      </c>
      <c r="H18" s="47" t="s">
        <v>244</v>
      </c>
      <c r="I18" s="60">
        <v>0</v>
      </c>
    </row>
    <row r="19" spans="1:9" ht="30" x14ac:dyDescent="0.25">
      <c r="A19" s="31">
        <v>12</v>
      </c>
      <c r="B19" s="75" t="s">
        <v>21</v>
      </c>
      <c r="C19" s="76" t="s">
        <v>154</v>
      </c>
      <c r="D19" s="2" t="s">
        <v>126</v>
      </c>
      <c r="E19" s="2" t="s">
        <v>155</v>
      </c>
      <c r="F19" s="77"/>
      <c r="G19" s="190" t="s">
        <v>220</v>
      </c>
      <c r="H19" s="47" t="s">
        <v>238</v>
      </c>
      <c r="I19" s="60">
        <v>0</v>
      </c>
    </row>
    <row r="20" spans="1:9" ht="32.65" customHeight="1" x14ac:dyDescent="0.25">
      <c r="A20" s="31">
        <v>13</v>
      </c>
      <c r="B20" s="75" t="s">
        <v>22</v>
      </c>
      <c r="C20" s="76" t="s">
        <v>154</v>
      </c>
      <c r="D20" s="2" t="s">
        <v>258</v>
      </c>
      <c r="E20" s="2" t="s">
        <v>156</v>
      </c>
      <c r="F20" s="77"/>
      <c r="G20" s="190" t="s">
        <v>220</v>
      </c>
      <c r="H20" s="47" t="s">
        <v>238</v>
      </c>
      <c r="I20" s="60">
        <v>0</v>
      </c>
    </row>
    <row r="21" spans="1:9" ht="59.25" x14ac:dyDescent="0.25">
      <c r="A21" s="31">
        <v>14</v>
      </c>
      <c r="B21" s="75" t="s">
        <v>23</v>
      </c>
      <c r="C21" s="76" t="s">
        <v>159</v>
      </c>
      <c r="D21" s="2" t="s">
        <v>351</v>
      </c>
      <c r="E21" s="2"/>
      <c r="F21" s="77"/>
      <c r="G21" s="190" t="s">
        <v>220</v>
      </c>
      <c r="H21" s="47" t="s">
        <v>246</v>
      </c>
      <c r="I21" s="60">
        <v>0</v>
      </c>
    </row>
    <row r="22" spans="1:9" ht="90" x14ac:dyDescent="0.25">
      <c r="A22" s="31">
        <v>15</v>
      </c>
      <c r="B22" s="75" t="s">
        <v>24</v>
      </c>
      <c r="C22" s="76" t="s">
        <v>154</v>
      </c>
      <c r="D22" s="2" t="s">
        <v>173</v>
      </c>
      <c r="E22" s="2"/>
      <c r="F22" s="77"/>
      <c r="G22" s="190" t="s">
        <v>220</v>
      </c>
      <c r="H22" s="47" t="s">
        <v>244</v>
      </c>
      <c r="I22" s="60">
        <v>0</v>
      </c>
    </row>
    <row r="23" spans="1:9" ht="222" customHeight="1" x14ac:dyDescent="0.25">
      <c r="A23" s="31">
        <v>16</v>
      </c>
      <c r="B23" s="75" t="s">
        <v>25</v>
      </c>
      <c r="C23" s="191" t="s">
        <v>174</v>
      </c>
      <c r="D23" s="78" t="s">
        <v>259</v>
      </c>
      <c r="E23" s="2"/>
      <c r="F23" s="77"/>
      <c r="G23" s="190" t="s">
        <v>220</v>
      </c>
      <c r="H23" s="47" t="s">
        <v>245</v>
      </c>
      <c r="I23" s="60">
        <v>0</v>
      </c>
    </row>
    <row r="24" spans="1:9" ht="30" x14ac:dyDescent="0.25">
      <c r="A24" s="31">
        <v>17</v>
      </c>
      <c r="B24" s="75" t="s">
        <v>26</v>
      </c>
      <c r="C24" s="76" t="s">
        <v>154</v>
      </c>
      <c r="D24" s="9" t="s">
        <v>127</v>
      </c>
      <c r="E24" s="9" t="s">
        <v>127</v>
      </c>
      <c r="F24" s="77" t="s">
        <v>127</v>
      </c>
      <c r="G24" s="190" t="s">
        <v>220</v>
      </c>
      <c r="H24" s="47" t="s">
        <v>239</v>
      </c>
      <c r="I24" s="60">
        <v>0</v>
      </c>
    </row>
    <row r="25" spans="1:9" ht="30" x14ac:dyDescent="0.25">
      <c r="A25" s="31">
        <v>18</v>
      </c>
      <c r="B25" s="75" t="s">
        <v>27</v>
      </c>
      <c r="C25" s="76" t="s">
        <v>154</v>
      </c>
      <c r="D25" s="9" t="s">
        <v>127</v>
      </c>
      <c r="E25" s="9" t="s">
        <v>127</v>
      </c>
      <c r="F25" s="77" t="s">
        <v>127</v>
      </c>
      <c r="G25" s="190" t="s">
        <v>220</v>
      </c>
      <c r="H25" s="47" t="s">
        <v>239</v>
      </c>
      <c r="I25" s="60">
        <v>0</v>
      </c>
    </row>
    <row r="26" spans="1:9" ht="30" x14ac:dyDescent="0.25">
      <c r="A26" s="31">
        <v>19</v>
      </c>
      <c r="B26" s="75" t="s">
        <v>28</v>
      </c>
      <c r="C26" s="76" t="s">
        <v>154</v>
      </c>
      <c r="D26" s="9" t="s">
        <v>127</v>
      </c>
      <c r="E26" s="9" t="s">
        <v>127</v>
      </c>
      <c r="F26" s="77" t="s">
        <v>127</v>
      </c>
      <c r="G26" s="190" t="s">
        <v>220</v>
      </c>
      <c r="H26" s="47" t="s">
        <v>239</v>
      </c>
      <c r="I26" s="60">
        <v>0</v>
      </c>
    </row>
    <row r="27" spans="1:9" ht="30" x14ac:dyDescent="0.25">
      <c r="A27" s="31">
        <v>20</v>
      </c>
      <c r="B27" s="75" t="s">
        <v>29</v>
      </c>
      <c r="C27" s="76" t="s">
        <v>154</v>
      </c>
      <c r="D27" s="9" t="s">
        <v>127</v>
      </c>
      <c r="E27" s="9" t="s">
        <v>127</v>
      </c>
      <c r="F27" s="77" t="s">
        <v>127</v>
      </c>
      <c r="G27" s="190" t="s">
        <v>220</v>
      </c>
      <c r="H27" s="47" t="s">
        <v>239</v>
      </c>
      <c r="I27" s="60">
        <v>0</v>
      </c>
    </row>
    <row r="28" spans="1:9" ht="30" x14ac:dyDescent="0.25">
      <c r="A28" s="31">
        <v>21</v>
      </c>
      <c r="B28" s="75" t="s">
        <v>30</v>
      </c>
      <c r="C28" s="76" t="s">
        <v>154</v>
      </c>
      <c r="D28" s="9" t="s">
        <v>127</v>
      </c>
      <c r="E28" s="9" t="s">
        <v>127</v>
      </c>
      <c r="F28" s="77" t="s">
        <v>127</v>
      </c>
      <c r="G28" s="190" t="s">
        <v>220</v>
      </c>
      <c r="H28" s="47" t="s">
        <v>239</v>
      </c>
      <c r="I28" s="60">
        <v>0</v>
      </c>
    </row>
    <row r="29" spans="1:9" ht="31.5" x14ac:dyDescent="0.25">
      <c r="A29" s="31">
        <v>22</v>
      </c>
      <c r="B29" s="75" t="s">
        <v>31</v>
      </c>
      <c r="C29" s="76" t="s">
        <v>260</v>
      </c>
      <c r="D29" s="78" t="s">
        <v>128</v>
      </c>
      <c r="E29" s="2"/>
      <c r="F29" s="77"/>
      <c r="G29" s="190" t="s">
        <v>220</v>
      </c>
      <c r="H29" s="47" t="s">
        <v>244</v>
      </c>
      <c r="I29" s="60">
        <v>0</v>
      </c>
    </row>
    <row r="30" spans="1:9" ht="30" x14ac:dyDescent="0.25">
      <c r="A30" s="31">
        <v>23</v>
      </c>
      <c r="B30" s="75" t="s">
        <v>32</v>
      </c>
      <c r="C30" s="76" t="s">
        <v>260</v>
      </c>
      <c r="D30" s="78" t="s">
        <v>261</v>
      </c>
      <c r="E30" s="2"/>
      <c r="F30" s="77"/>
      <c r="G30" s="190" t="s">
        <v>220</v>
      </c>
      <c r="H30" s="47" t="s">
        <v>244</v>
      </c>
      <c r="I30" s="60">
        <v>0</v>
      </c>
    </row>
    <row r="31" spans="1:9" ht="49.5" customHeight="1" x14ac:dyDescent="0.25">
      <c r="A31" s="31">
        <v>24</v>
      </c>
      <c r="B31" s="75" t="s">
        <v>33</v>
      </c>
      <c r="C31" s="76" t="s">
        <v>262</v>
      </c>
      <c r="D31" s="78" t="s">
        <v>263</v>
      </c>
      <c r="E31" s="2"/>
      <c r="F31" s="77"/>
      <c r="G31" s="190" t="s">
        <v>220</v>
      </c>
      <c r="H31" s="47" t="s">
        <v>244</v>
      </c>
      <c r="I31" s="60">
        <v>0</v>
      </c>
    </row>
    <row r="32" spans="1:9" ht="31.5" x14ac:dyDescent="0.25">
      <c r="A32" s="31">
        <v>25</v>
      </c>
      <c r="B32" s="75" t="s">
        <v>34</v>
      </c>
      <c r="C32" s="76" t="s">
        <v>264</v>
      </c>
      <c r="D32" s="78" t="s">
        <v>129</v>
      </c>
      <c r="E32" s="2"/>
      <c r="F32" s="77"/>
      <c r="G32" s="190" t="s">
        <v>220</v>
      </c>
      <c r="H32" s="47" t="s">
        <v>244</v>
      </c>
      <c r="I32" s="60">
        <v>0</v>
      </c>
    </row>
    <row r="33" spans="1:9" ht="31.5" x14ac:dyDescent="0.25">
      <c r="A33" s="31">
        <v>26</v>
      </c>
      <c r="B33" s="75" t="s">
        <v>35</v>
      </c>
      <c r="C33" s="76" t="s">
        <v>264</v>
      </c>
      <c r="D33" s="78" t="s">
        <v>130</v>
      </c>
      <c r="E33" s="2"/>
      <c r="F33" s="77"/>
      <c r="G33" s="190" t="s">
        <v>220</v>
      </c>
      <c r="H33" s="47" t="s">
        <v>244</v>
      </c>
      <c r="I33" s="60">
        <v>0</v>
      </c>
    </row>
    <row r="34" spans="1:9" ht="30" x14ac:dyDescent="0.25">
      <c r="A34" s="31">
        <v>27</v>
      </c>
      <c r="B34" s="75" t="s">
        <v>36</v>
      </c>
      <c r="C34" s="76" t="s">
        <v>265</v>
      </c>
      <c r="D34" s="78" t="s">
        <v>12</v>
      </c>
      <c r="E34" s="2"/>
      <c r="F34" s="77"/>
      <c r="G34" s="190" t="s">
        <v>220</v>
      </c>
      <c r="H34" s="47" t="s">
        <v>244</v>
      </c>
      <c r="I34" s="60">
        <v>0</v>
      </c>
    </row>
    <row r="35" spans="1:9" ht="63" x14ac:dyDescent="0.25">
      <c r="A35" s="31">
        <v>28</v>
      </c>
      <c r="B35" s="75" t="s">
        <v>37</v>
      </c>
      <c r="C35" s="76" t="s">
        <v>265</v>
      </c>
      <c r="D35" s="78" t="s">
        <v>266</v>
      </c>
      <c r="E35" s="2"/>
      <c r="F35" s="77"/>
      <c r="G35" s="190" t="s">
        <v>220</v>
      </c>
      <c r="H35" s="47" t="s">
        <v>244</v>
      </c>
      <c r="I35" s="60">
        <v>0</v>
      </c>
    </row>
    <row r="36" spans="1:9" ht="31.5" x14ac:dyDescent="0.25">
      <c r="A36" s="31">
        <v>29</v>
      </c>
      <c r="B36" s="75" t="s">
        <v>38</v>
      </c>
      <c r="C36" s="76" t="s">
        <v>265</v>
      </c>
      <c r="D36" s="78" t="s">
        <v>131</v>
      </c>
      <c r="E36" s="2"/>
      <c r="F36" s="77"/>
      <c r="G36" s="190" t="s">
        <v>220</v>
      </c>
      <c r="H36" s="47" t="s">
        <v>244</v>
      </c>
      <c r="I36" s="60">
        <v>0</v>
      </c>
    </row>
    <row r="37" spans="1:9" ht="63" x14ac:dyDescent="0.25">
      <c r="A37" s="31">
        <v>30</v>
      </c>
      <c r="B37" s="75" t="s">
        <v>39</v>
      </c>
      <c r="C37" s="76" t="s">
        <v>265</v>
      </c>
      <c r="D37" s="78" t="s">
        <v>267</v>
      </c>
      <c r="E37" s="2"/>
      <c r="F37" s="77"/>
      <c r="G37" s="190" t="s">
        <v>220</v>
      </c>
      <c r="H37" s="47" t="s">
        <v>244</v>
      </c>
      <c r="I37" s="60">
        <v>0</v>
      </c>
    </row>
    <row r="38" spans="1:9" ht="30" x14ac:dyDescent="0.25">
      <c r="A38" s="31">
        <v>31</v>
      </c>
      <c r="B38" s="75" t="s">
        <v>40</v>
      </c>
      <c r="C38" s="76" t="s">
        <v>265</v>
      </c>
      <c r="D38" s="78" t="s">
        <v>132</v>
      </c>
      <c r="E38" s="2"/>
      <c r="F38" s="77"/>
      <c r="G38" s="190" t="s">
        <v>220</v>
      </c>
      <c r="H38" s="47" t="s">
        <v>244</v>
      </c>
      <c r="I38" s="60">
        <v>0</v>
      </c>
    </row>
    <row r="39" spans="1:9" ht="30" x14ac:dyDescent="0.25">
      <c r="A39" s="31">
        <v>32</v>
      </c>
      <c r="B39" s="75" t="s">
        <v>41</v>
      </c>
      <c r="C39" s="76" t="s">
        <v>265</v>
      </c>
      <c r="D39" s="78" t="s">
        <v>268</v>
      </c>
      <c r="E39" s="2"/>
      <c r="F39" s="77"/>
      <c r="G39" s="190" t="s">
        <v>220</v>
      </c>
      <c r="H39" s="47" t="s">
        <v>244</v>
      </c>
      <c r="I39" s="60">
        <v>0</v>
      </c>
    </row>
    <row r="40" spans="1:9" ht="47.25" x14ac:dyDescent="0.25">
      <c r="A40" s="31">
        <v>33</v>
      </c>
      <c r="B40" s="75" t="s">
        <v>42</v>
      </c>
      <c r="C40" s="76" t="s">
        <v>265</v>
      </c>
      <c r="D40" s="78" t="s">
        <v>269</v>
      </c>
      <c r="E40" s="2"/>
      <c r="F40" s="77"/>
      <c r="G40" s="190" t="s">
        <v>220</v>
      </c>
      <c r="H40" s="47" t="s">
        <v>244</v>
      </c>
      <c r="I40" s="60" t="s">
        <v>322</v>
      </c>
    </row>
    <row r="41" spans="1:9" ht="31.5" x14ac:dyDescent="0.25">
      <c r="A41" s="31">
        <v>34</v>
      </c>
      <c r="B41" s="75" t="s">
        <v>43</v>
      </c>
      <c r="C41" s="76" t="s">
        <v>265</v>
      </c>
      <c r="D41" s="78" t="s">
        <v>133</v>
      </c>
      <c r="E41" s="2"/>
      <c r="F41" s="77"/>
      <c r="G41" s="190" t="s">
        <v>220</v>
      </c>
      <c r="H41" s="47" t="s">
        <v>244</v>
      </c>
      <c r="I41" s="60">
        <v>0</v>
      </c>
    </row>
    <row r="42" spans="1:9" ht="30" x14ac:dyDescent="0.25">
      <c r="A42" s="31">
        <v>35</v>
      </c>
      <c r="B42" s="75" t="s">
        <v>44</v>
      </c>
      <c r="C42" s="76" t="s">
        <v>265</v>
      </c>
      <c r="D42" s="78" t="s">
        <v>134</v>
      </c>
      <c r="E42" s="2"/>
      <c r="F42" s="77"/>
      <c r="G42" s="190" t="s">
        <v>220</v>
      </c>
      <c r="H42" s="47" t="s">
        <v>244</v>
      </c>
      <c r="I42" s="60">
        <v>0</v>
      </c>
    </row>
    <row r="43" spans="1:9" ht="31.5" x14ac:dyDescent="0.25">
      <c r="A43" s="31">
        <v>36</v>
      </c>
      <c r="B43" s="75" t="s">
        <v>45</v>
      </c>
      <c r="C43" s="76" t="s">
        <v>265</v>
      </c>
      <c r="D43" s="78" t="s">
        <v>135</v>
      </c>
      <c r="E43" s="2"/>
      <c r="F43" s="77"/>
      <c r="G43" s="190" t="s">
        <v>220</v>
      </c>
      <c r="H43" s="47" t="s">
        <v>244</v>
      </c>
      <c r="I43" s="60">
        <v>0</v>
      </c>
    </row>
    <row r="44" spans="1:9" ht="31.5" x14ac:dyDescent="0.25">
      <c r="A44" s="31">
        <v>37</v>
      </c>
      <c r="B44" s="75" t="s">
        <v>46</v>
      </c>
      <c r="C44" s="76" t="s">
        <v>265</v>
      </c>
      <c r="D44" s="78" t="s">
        <v>136</v>
      </c>
      <c r="E44" s="2"/>
      <c r="F44" s="77"/>
      <c r="G44" s="190" t="s">
        <v>220</v>
      </c>
      <c r="H44" s="47" t="s">
        <v>244</v>
      </c>
      <c r="I44" s="60">
        <v>0</v>
      </c>
    </row>
    <row r="45" spans="1:9" ht="142.5" customHeight="1" x14ac:dyDescent="0.25">
      <c r="A45" s="31">
        <v>38</v>
      </c>
      <c r="B45" s="75" t="s">
        <v>47</v>
      </c>
      <c r="C45" s="76" t="s">
        <v>265</v>
      </c>
      <c r="D45" s="78" t="s">
        <v>270</v>
      </c>
      <c r="E45" s="2"/>
      <c r="F45" s="77"/>
      <c r="G45" s="190" t="s">
        <v>220</v>
      </c>
      <c r="H45" s="47" t="s">
        <v>244</v>
      </c>
      <c r="I45" s="60">
        <v>0</v>
      </c>
    </row>
    <row r="46" spans="1:9" ht="63" x14ac:dyDescent="0.25">
      <c r="A46" s="31">
        <v>39</v>
      </c>
      <c r="B46" s="75" t="s">
        <v>48</v>
      </c>
      <c r="C46" s="76" t="s">
        <v>265</v>
      </c>
      <c r="D46" s="78" t="s">
        <v>271</v>
      </c>
      <c r="E46" s="2"/>
      <c r="F46" s="77"/>
      <c r="G46" s="190" t="s">
        <v>220</v>
      </c>
      <c r="H46" s="47" t="s">
        <v>246</v>
      </c>
      <c r="I46" s="60">
        <v>0</v>
      </c>
    </row>
    <row r="47" spans="1:9" ht="205.9" customHeight="1" x14ac:dyDescent="0.25">
      <c r="A47" s="31">
        <v>40</v>
      </c>
      <c r="B47" s="75" t="s">
        <v>49</v>
      </c>
      <c r="C47" s="76" t="s">
        <v>265</v>
      </c>
      <c r="D47" s="78" t="s">
        <v>272</v>
      </c>
      <c r="E47" s="2"/>
      <c r="F47" s="77"/>
      <c r="G47" s="190" t="s">
        <v>220</v>
      </c>
      <c r="H47" s="47" t="s">
        <v>244</v>
      </c>
      <c r="I47" s="60">
        <v>0</v>
      </c>
    </row>
    <row r="48" spans="1:9" ht="78.75" x14ac:dyDescent="0.25">
      <c r="A48" s="31">
        <v>41</v>
      </c>
      <c r="B48" s="79" t="s">
        <v>181</v>
      </c>
      <c r="C48" s="76" t="s">
        <v>265</v>
      </c>
      <c r="D48" s="78" t="s">
        <v>273</v>
      </c>
      <c r="E48" s="2"/>
      <c r="F48" s="77"/>
      <c r="G48" s="190" t="s">
        <v>220</v>
      </c>
      <c r="H48" s="47" t="s">
        <v>244</v>
      </c>
      <c r="I48" s="60" t="s">
        <v>241</v>
      </c>
    </row>
    <row r="49" spans="1:9" ht="30" x14ac:dyDescent="0.25">
      <c r="A49" s="31">
        <v>42</v>
      </c>
      <c r="B49" s="75" t="s">
        <v>50</v>
      </c>
      <c r="C49" s="76" t="s">
        <v>265</v>
      </c>
      <c r="D49" s="78" t="s">
        <v>137</v>
      </c>
      <c r="E49" s="2"/>
      <c r="F49" s="77"/>
      <c r="G49" s="190" t="s">
        <v>220</v>
      </c>
      <c r="H49" s="47" t="s">
        <v>244</v>
      </c>
      <c r="I49" s="60">
        <v>0</v>
      </c>
    </row>
    <row r="50" spans="1:9" ht="30" x14ac:dyDescent="0.25">
      <c r="A50" s="31">
        <v>43</v>
      </c>
      <c r="B50" s="75" t="s">
        <v>51</v>
      </c>
      <c r="C50" s="76" t="s">
        <v>265</v>
      </c>
      <c r="D50" s="78" t="s">
        <v>137</v>
      </c>
      <c r="E50" s="2"/>
      <c r="F50" s="77"/>
      <c r="G50" s="190" t="s">
        <v>220</v>
      </c>
      <c r="H50" s="47" t="s">
        <v>244</v>
      </c>
      <c r="I50" s="60">
        <v>0</v>
      </c>
    </row>
    <row r="51" spans="1:9" ht="31.5" x14ac:dyDescent="0.25">
      <c r="A51" s="31">
        <v>44</v>
      </c>
      <c r="B51" s="75" t="s">
        <v>52</v>
      </c>
      <c r="C51" s="76" t="s">
        <v>274</v>
      </c>
      <c r="D51" s="78" t="s">
        <v>138</v>
      </c>
      <c r="E51" s="2"/>
      <c r="F51" s="77"/>
      <c r="G51" s="190" t="s">
        <v>220</v>
      </c>
      <c r="H51" s="47" t="s">
        <v>244</v>
      </c>
      <c r="I51" s="60">
        <v>0</v>
      </c>
    </row>
    <row r="52" spans="1:9" ht="31.5" x14ac:dyDescent="0.25">
      <c r="A52" s="31">
        <v>45</v>
      </c>
      <c r="B52" s="75" t="s">
        <v>53</v>
      </c>
      <c r="C52" s="76" t="s">
        <v>274</v>
      </c>
      <c r="D52" s="78" t="s">
        <v>139</v>
      </c>
      <c r="E52" s="2"/>
      <c r="F52" s="77"/>
      <c r="G52" s="190" t="s">
        <v>220</v>
      </c>
      <c r="H52" s="47" t="s">
        <v>244</v>
      </c>
      <c r="I52" s="60">
        <v>0</v>
      </c>
    </row>
    <row r="53" spans="1:9" ht="63" x14ac:dyDescent="0.25">
      <c r="A53" s="31">
        <v>46</v>
      </c>
      <c r="B53" s="75" t="s">
        <v>54</v>
      </c>
      <c r="C53" s="76" t="s">
        <v>275</v>
      </c>
      <c r="D53" s="78" t="s">
        <v>276</v>
      </c>
      <c r="E53" s="2"/>
      <c r="F53" s="77"/>
      <c r="G53" s="190" t="s">
        <v>220</v>
      </c>
      <c r="H53" s="47" t="s">
        <v>245</v>
      </c>
      <c r="I53" s="60">
        <v>0</v>
      </c>
    </row>
    <row r="54" spans="1:9" ht="110.25" x14ac:dyDescent="0.25">
      <c r="A54" s="31">
        <v>47</v>
      </c>
      <c r="B54" s="75" t="s">
        <v>55</v>
      </c>
      <c r="C54" s="76" t="s">
        <v>55</v>
      </c>
      <c r="D54" s="78" t="s">
        <v>277</v>
      </c>
      <c r="E54" s="2"/>
      <c r="F54" s="77"/>
      <c r="G54" s="190" t="s">
        <v>220</v>
      </c>
      <c r="H54" s="47" t="s">
        <v>246</v>
      </c>
      <c r="I54" s="60">
        <v>0</v>
      </c>
    </row>
    <row r="55" spans="1:9" ht="110.25" x14ac:dyDescent="0.25">
      <c r="A55" s="31">
        <v>48</v>
      </c>
      <c r="B55" s="75" t="s">
        <v>56</v>
      </c>
      <c r="C55" s="76" t="s">
        <v>56</v>
      </c>
      <c r="D55" s="78" t="s">
        <v>278</v>
      </c>
      <c r="E55" s="2"/>
      <c r="F55" s="77"/>
      <c r="G55" s="190" t="s">
        <v>220</v>
      </c>
      <c r="H55" s="47" t="s">
        <v>246</v>
      </c>
      <c r="I55" s="60">
        <v>0</v>
      </c>
    </row>
    <row r="56" spans="1:9" ht="31.5" x14ac:dyDescent="0.25">
      <c r="A56" s="31">
        <v>49</v>
      </c>
      <c r="B56" s="75" t="s">
        <v>57</v>
      </c>
      <c r="C56" s="76" t="s">
        <v>279</v>
      </c>
      <c r="D56" s="78" t="s">
        <v>280</v>
      </c>
      <c r="E56" s="2"/>
      <c r="F56" s="77"/>
      <c r="G56" s="190" t="s">
        <v>220</v>
      </c>
      <c r="H56" s="47" t="s">
        <v>244</v>
      </c>
      <c r="I56" s="47" t="s">
        <v>329</v>
      </c>
    </row>
    <row r="57" spans="1:9" ht="32.65" customHeight="1" x14ac:dyDescent="0.25">
      <c r="A57" s="31">
        <v>50</v>
      </c>
      <c r="B57" s="75" t="s">
        <v>185</v>
      </c>
      <c r="C57" s="76" t="s">
        <v>281</v>
      </c>
      <c r="D57" s="78" t="s">
        <v>282</v>
      </c>
      <c r="E57" s="2"/>
      <c r="F57" s="77"/>
      <c r="G57" s="190" t="s">
        <v>220</v>
      </c>
      <c r="H57" s="47" t="s">
        <v>244</v>
      </c>
      <c r="I57" s="60" t="s">
        <v>330</v>
      </c>
    </row>
    <row r="58" spans="1:9" ht="123.4" customHeight="1" x14ac:dyDescent="0.25">
      <c r="A58" s="31">
        <v>51</v>
      </c>
      <c r="B58" s="75" t="s">
        <v>58</v>
      </c>
      <c r="C58" s="76" t="s">
        <v>283</v>
      </c>
      <c r="D58" s="19" t="s">
        <v>194</v>
      </c>
      <c r="E58" s="2"/>
      <c r="F58" s="77"/>
      <c r="G58" s="190" t="s">
        <v>220</v>
      </c>
      <c r="H58" s="47" t="s">
        <v>245</v>
      </c>
      <c r="I58" s="60">
        <v>0</v>
      </c>
    </row>
    <row r="59" spans="1:9" ht="179.65" customHeight="1" thickBot="1" x14ac:dyDescent="0.3">
      <c r="A59" s="31">
        <v>52</v>
      </c>
      <c r="B59" s="80" t="s">
        <v>59</v>
      </c>
      <c r="C59" s="81" t="s">
        <v>283</v>
      </c>
      <c r="D59" s="82" t="s">
        <v>284</v>
      </c>
      <c r="E59" s="83"/>
      <c r="F59" s="84"/>
      <c r="G59" s="190" t="s">
        <v>220</v>
      </c>
      <c r="H59" s="47" t="s">
        <v>245</v>
      </c>
      <c r="I59" s="60" t="s">
        <v>241</v>
      </c>
    </row>
    <row r="60" spans="1:9" ht="15.75" thickBot="1" x14ac:dyDescent="0.3">
      <c r="A60" s="1"/>
      <c r="B60" s="4"/>
      <c r="C60" s="4"/>
      <c r="D60" s="1"/>
      <c r="E60" s="1"/>
      <c r="F60" s="1"/>
    </row>
    <row r="61" spans="1:9" ht="16.5" thickBot="1" x14ac:dyDescent="0.3">
      <c r="A61" s="1"/>
      <c r="B61" s="442" t="s">
        <v>151</v>
      </c>
      <c r="C61" s="443"/>
      <c r="D61" s="443"/>
      <c r="E61" s="443"/>
      <c r="F61" s="444"/>
    </row>
    <row r="62" spans="1:9" x14ac:dyDescent="0.25">
      <c r="A62" s="1"/>
      <c r="B62" s="85" t="s">
        <v>61</v>
      </c>
      <c r="C62" s="86"/>
      <c r="D62" s="87"/>
      <c r="E62" s="87"/>
      <c r="F62" s="88"/>
    </row>
    <row r="63" spans="1:9" x14ac:dyDescent="0.25">
      <c r="A63" s="1"/>
      <c r="B63" s="429" t="s">
        <v>62</v>
      </c>
      <c r="C63" s="430"/>
      <c r="D63" s="431"/>
      <c r="E63" s="431"/>
      <c r="F63" s="432"/>
    </row>
    <row r="64" spans="1:9" x14ac:dyDescent="0.25">
      <c r="A64" s="1"/>
      <c r="B64" s="429" t="s">
        <v>63</v>
      </c>
      <c r="C64" s="430"/>
      <c r="D64" s="431"/>
      <c r="E64" s="431"/>
      <c r="F64" s="432"/>
    </row>
    <row r="65" spans="1:9" x14ac:dyDescent="0.25">
      <c r="A65" s="1"/>
      <c r="B65" s="429" t="s">
        <v>171</v>
      </c>
      <c r="C65" s="430"/>
      <c r="D65" s="431"/>
      <c r="E65" s="431"/>
      <c r="F65" s="432"/>
    </row>
    <row r="66" spans="1:9" ht="15.75" thickBot="1" x14ac:dyDescent="0.3">
      <c r="A66" s="1"/>
      <c r="B66" s="447" t="s">
        <v>60</v>
      </c>
      <c r="C66" s="448"/>
      <c r="D66" s="449"/>
      <c r="E66" s="449"/>
      <c r="F66" s="450"/>
    </row>
    <row r="67" spans="1:9" ht="15.75" thickBot="1" x14ac:dyDescent="0.3">
      <c r="A67" s="1"/>
      <c r="B67" s="1"/>
      <c r="C67" s="1"/>
      <c r="D67" s="1"/>
      <c r="E67" s="1"/>
      <c r="F67" s="1"/>
    </row>
    <row r="68" spans="1:9" ht="15.75" thickBot="1" x14ac:dyDescent="0.3">
      <c r="A68" s="1"/>
      <c r="B68" s="89" t="s">
        <v>9</v>
      </c>
      <c r="C68" s="89" t="s">
        <v>152</v>
      </c>
      <c r="D68" s="89" t="s">
        <v>10</v>
      </c>
      <c r="E68" s="89" t="s">
        <v>247</v>
      </c>
      <c r="F68" s="89" t="s">
        <v>248</v>
      </c>
    </row>
    <row r="69" spans="1:9" ht="247.9" customHeight="1" x14ac:dyDescent="0.25">
      <c r="A69" s="31">
        <v>53</v>
      </c>
      <c r="B69" s="90" t="s">
        <v>64</v>
      </c>
      <c r="C69" s="91" t="s">
        <v>285</v>
      </c>
      <c r="D69" s="92" t="s">
        <v>286</v>
      </c>
      <c r="E69" s="93"/>
      <c r="F69" s="94"/>
      <c r="G69" s="45" t="s">
        <v>218</v>
      </c>
      <c r="H69" s="47" t="s">
        <v>245</v>
      </c>
      <c r="I69" s="60" t="s">
        <v>242</v>
      </c>
    </row>
    <row r="70" spans="1:9" ht="247.15" customHeight="1" x14ac:dyDescent="0.25">
      <c r="A70" s="31">
        <v>54</v>
      </c>
      <c r="B70" s="75" t="s">
        <v>65</v>
      </c>
      <c r="C70" s="76" t="s">
        <v>287</v>
      </c>
      <c r="D70" s="95" t="s">
        <v>288</v>
      </c>
      <c r="E70" s="3"/>
      <c r="F70" s="96"/>
      <c r="G70" s="45" t="s">
        <v>218</v>
      </c>
      <c r="H70" s="47" t="s">
        <v>245</v>
      </c>
      <c r="I70" s="60" t="s">
        <v>242</v>
      </c>
    </row>
    <row r="71" spans="1:9" ht="225" customHeight="1" x14ac:dyDescent="0.25">
      <c r="A71" s="31">
        <v>55</v>
      </c>
      <c r="B71" s="75" t="s">
        <v>66</v>
      </c>
      <c r="C71" s="76" t="s">
        <v>289</v>
      </c>
      <c r="D71" s="78" t="s">
        <v>290</v>
      </c>
      <c r="E71" s="3"/>
      <c r="F71" s="96"/>
      <c r="G71" s="45" t="s">
        <v>218</v>
      </c>
      <c r="H71" s="47" t="s">
        <v>245</v>
      </c>
      <c r="I71" s="60" t="s">
        <v>242</v>
      </c>
    </row>
    <row r="72" spans="1:9" ht="190.15" customHeight="1" x14ac:dyDescent="0.25">
      <c r="A72" s="31">
        <v>56</v>
      </c>
      <c r="B72" s="75" t="s">
        <v>67</v>
      </c>
      <c r="C72" s="76" t="s">
        <v>291</v>
      </c>
      <c r="D72" s="78" t="s">
        <v>292</v>
      </c>
      <c r="E72" s="3"/>
      <c r="F72" s="96"/>
      <c r="G72" s="45" t="s">
        <v>218</v>
      </c>
      <c r="H72" s="47" t="s">
        <v>245</v>
      </c>
      <c r="I72" s="60">
        <v>0</v>
      </c>
    </row>
    <row r="73" spans="1:9" ht="145.5" customHeight="1" x14ac:dyDescent="0.25">
      <c r="A73" s="31">
        <v>57</v>
      </c>
      <c r="B73" s="75" t="s">
        <v>68</v>
      </c>
      <c r="C73" s="76" t="s">
        <v>293</v>
      </c>
      <c r="D73" s="78" t="s">
        <v>294</v>
      </c>
      <c r="E73" s="3"/>
      <c r="F73" s="96"/>
      <c r="G73" s="45" t="s">
        <v>218</v>
      </c>
      <c r="H73" s="47" t="s">
        <v>245</v>
      </c>
      <c r="I73" s="60" t="s">
        <v>242</v>
      </c>
    </row>
    <row r="74" spans="1:9" ht="110.25" x14ac:dyDescent="0.25">
      <c r="A74" s="31">
        <v>58</v>
      </c>
      <c r="B74" s="75" t="s">
        <v>69</v>
      </c>
      <c r="C74" s="76" t="s">
        <v>295</v>
      </c>
      <c r="D74" s="97" t="s">
        <v>296</v>
      </c>
      <c r="E74" s="3"/>
      <c r="F74" s="96"/>
      <c r="G74" s="45" t="s">
        <v>218</v>
      </c>
      <c r="H74" s="47" t="s">
        <v>245</v>
      </c>
      <c r="I74" s="60" t="s">
        <v>241</v>
      </c>
    </row>
    <row r="75" spans="1:9" ht="205.15" customHeight="1" x14ac:dyDescent="0.25">
      <c r="A75" s="31">
        <v>59</v>
      </c>
      <c r="B75" s="75" t="s">
        <v>70</v>
      </c>
      <c r="C75" s="76" t="s">
        <v>297</v>
      </c>
      <c r="D75" s="78" t="s">
        <v>298</v>
      </c>
      <c r="E75" s="3"/>
      <c r="F75" s="96"/>
      <c r="G75" s="45" t="s">
        <v>218</v>
      </c>
      <c r="H75" s="47" t="s">
        <v>245</v>
      </c>
      <c r="I75" s="60" t="s">
        <v>241</v>
      </c>
    </row>
    <row r="76" spans="1:9" ht="175.9" customHeight="1" x14ac:dyDescent="0.25">
      <c r="A76" s="31">
        <v>60</v>
      </c>
      <c r="B76" s="75" t="s">
        <v>71</v>
      </c>
      <c r="C76" s="76" t="s">
        <v>299</v>
      </c>
      <c r="D76" s="78" t="s">
        <v>300</v>
      </c>
      <c r="E76" s="3"/>
      <c r="F76" s="96"/>
      <c r="G76" s="45" t="s">
        <v>218</v>
      </c>
      <c r="H76" s="47" t="s">
        <v>245</v>
      </c>
      <c r="I76" s="60" t="s">
        <v>241</v>
      </c>
    </row>
    <row r="77" spans="1:9" ht="141.75" x14ac:dyDescent="0.25">
      <c r="A77" s="31">
        <v>61</v>
      </c>
      <c r="B77" s="75" t="s">
        <v>72</v>
      </c>
      <c r="C77" s="76" t="s">
        <v>301</v>
      </c>
      <c r="D77" s="78" t="s">
        <v>302</v>
      </c>
      <c r="E77" s="3"/>
      <c r="F77" s="96"/>
      <c r="G77" s="45" t="s">
        <v>218</v>
      </c>
      <c r="H77" s="47" t="s">
        <v>245</v>
      </c>
      <c r="I77" s="60" t="s">
        <v>242</v>
      </c>
    </row>
    <row r="78" spans="1:9" ht="250.5" customHeight="1" x14ac:dyDescent="0.25">
      <c r="A78" s="31">
        <v>62</v>
      </c>
      <c r="B78" s="75" t="s">
        <v>73</v>
      </c>
      <c r="C78" s="76" t="s">
        <v>303</v>
      </c>
      <c r="D78" s="98" t="s">
        <v>304</v>
      </c>
      <c r="E78" s="3"/>
      <c r="F78" s="96"/>
      <c r="G78" s="45" t="s">
        <v>218</v>
      </c>
      <c r="H78" s="47" t="s">
        <v>245</v>
      </c>
      <c r="I78" s="60" t="s">
        <v>242</v>
      </c>
    </row>
    <row r="79" spans="1:9" ht="189.4" customHeight="1" thickBot="1" x14ac:dyDescent="0.3">
      <c r="A79" s="31">
        <v>63</v>
      </c>
      <c r="B79" s="80" t="s">
        <v>74</v>
      </c>
      <c r="C79" s="99" t="s">
        <v>160</v>
      </c>
      <c r="D79" s="100" t="s">
        <v>305</v>
      </c>
      <c r="E79" s="101"/>
      <c r="F79" s="102"/>
      <c r="G79" s="45" t="s">
        <v>218</v>
      </c>
      <c r="H79" s="47" t="s">
        <v>245</v>
      </c>
      <c r="I79" s="60" t="s">
        <v>242</v>
      </c>
    </row>
    <row r="80" spans="1:9" ht="15.75" thickBot="1" x14ac:dyDescent="0.3">
      <c r="A80" s="1"/>
      <c r="B80" s="4"/>
      <c r="C80" s="4"/>
      <c r="D80" s="1"/>
      <c r="E80" s="1"/>
      <c r="F80" s="1"/>
    </row>
    <row r="81" spans="1:9" ht="16.5" thickBot="1" x14ac:dyDescent="0.3">
      <c r="A81" s="1"/>
      <c r="B81" s="442" t="s">
        <v>75</v>
      </c>
      <c r="C81" s="443"/>
      <c r="D81" s="443"/>
      <c r="E81" s="443"/>
      <c r="F81" s="444"/>
    </row>
    <row r="82" spans="1:9" x14ac:dyDescent="0.25">
      <c r="A82" s="1"/>
      <c r="B82" s="451" t="s">
        <v>61</v>
      </c>
      <c r="C82" s="452"/>
      <c r="D82" s="453"/>
      <c r="E82" s="453"/>
      <c r="F82" s="454"/>
    </row>
    <row r="83" spans="1:9" x14ac:dyDescent="0.25">
      <c r="A83" s="1"/>
      <c r="B83" s="455" t="s">
        <v>76</v>
      </c>
      <c r="C83" s="456"/>
      <c r="D83" s="457"/>
      <c r="E83" s="457"/>
      <c r="F83" s="458"/>
    </row>
    <row r="84" spans="1:9" x14ac:dyDescent="0.25">
      <c r="A84" s="1"/>
      <c r="B84" s="459" t="s">
        <v>112</v>
      </c>
      <c r="C84" s="460"/>
      <c r="D84" s="460"/>
      <c r="E84" s="460"/>
      <c r="F84" s="461"/>
    </row>
    <row r="85" spans="1:9" ht="15.75" thickBot="1" x14ac:dyDescent="0.3">
      <c r="A85" s="1"/>
      <c r="B85" s="447" t="s">
        <v>148</v>
      </c>
      <c r="C85" s="448"/>
      <c r="D85" s="449"/>
      <c r="E85" s="449"/>
      <c r="F85" s="450"/>
    </row>
    <row r="86" spans="1:9" ht="15.75" thickBot="1" x14ac:dyDescent="0.3">
      <c r="A86" s="1"/>
      <c r="B86" s="4"/>
      <c r="C86" s="4"/>
      <c r="D86" s="1"/>
      <c r="E86" s="1"/>
      <c r="F86" s="1"/>
    </row>
    <row r="87" spans="1:9" ht="15.75" thickBot="1" x14ac:dyDescent="0.3">
      <c r="A87" s="1"/>
      <c r="B87" s="89" t="s">
        <v>9</v>
      </c>
      <c r="C87" s="89" t="s">
        <v>152</v>
      </c>
      <c r="D87" s="89" t="s">
        <v>10</v>
      </c>
      <c r="E87" s="89" t="s">
        <v>247</v>
      </c>
      <c r="F87" s="89" t="s">
        <v>248</v>
      </c>
    </row>
    <row r="88" spans="1:9" ht="30" x14ac:dyDescent="0.25">
      <c r="A88" s="31">
        <v>64</v>
      </c>
      <c r="B88" s="90" t="s">
        <v>77</v>
      </c>
      <c r="C88" s="103" t="s">
        <v>77</v>
      </c>
      <c r="D88" s="104" t="s">
        <v>195</v>
      </c>
      <c r="E88" s="105"/>
      <c r="F88" s="106"/>
      <c r="G88" s="45" t="s">
        <v>75</v>
      </c>
      <c r="H88" s="47" t="s">
        <v>246</v>
      </c>
      <c r="I88" s="60">
        <v>0</v>
      </c>
    </row>
    <row r="89" spans="1:9" ht="30" x14ac:dyDescent="0.25">
      <c r="A89" s="31">
        <v>65</v>
      </c>
      <c r="B89" s="75" t="s">
        <v>78</v>
      </c>
      <c r="C89" s="107" t="s">
        <v>78</v>
      </c>
      <c r="D89" s="20" t="s">
        <v>196</v>
      </c>
      <c r="E89" s="2"/>
      <c r="F89" s="77"/>
      <c r="G89" s="45" t="s">
        <v>75</v>
      </c>
      <c r="H89" s="47" t="s">
        <v>246</v>
      </c>
      <c r="I89" s="60">
        <v>0</v>
      </c>
    </row>
    <row r="90" spans="1:9" ht="30" x14ac:dyDescent="0.25">
      <c r="A90" s="31">
        <v>66</v>
      </c>
      <c r="B90" s="75" t="s">
        <v>79</v>
      </c>
      <c r="C90" s="107" t="s">
        <v>79</v>
      </c>
      <c r="D90" s="20" t="s">
        <v>197</v>
      </c>
      <c r="E90" s="2"/>
      <c r="F90" s="77"/>
      <c r="G90" s="45" t="s">
        <v>75</v>
      </c>
      <c r="H90" s="47" t="s">
        <v>246</v>
      </c>
      <c r="I90" s="60">
        <v>0</v>
      </c>
    </row>
    <row r="91" spans="1:9" ht="45" x14ac:dyDescent="0.25">
      <c r="A91" s="31">
        <v>67</v>
      </c>
      <c r="B91" s="75" t="s">
        <v>80</v>
      </c>
      <c r="C91" s="107" t="s">
        <v>80</v>
      </c>
      <c r="D91" s="20" t="s">
        <v>198</v>
      </c>
      <c r="E91" s="2"/>
      <c r="F91" s="77"/>
      <c r="G91" s="45" t="s">
        <v>75</v>
      </c>
      <c r="H91" s="47" t="s">
        <v>246</v>
      </c>
      <c r="I91" s="60">
        <v>0</v>
      </c>
    </row>
    <row r="92" spans="1:9" ht="30" x14ac:dyDescent="0.25">
      <c r="A92" s="31">
        <v>68</v>
      </c>
      <c r="B92" s="75" t="s">
        <v>81</v>
      </c>
      <c r="C92" s="107" t="s">
        <v>81</v>
      </c>
      <c r="D92" s="20" t="s">
        <v>199</v>
      </c>
      <c r="E92" s="2"/>
      <c r="F92" s="77"/>
      <c r="G92" s="45" t="s">
        <v>75</v>
      </c>
      <c r="H92" s="47" t="s">
        <v>246</v>
      </c>
      <c r="I92" s="60">
        <v>0</v>
      </c>
    </row>
    <row r="93" spans="1:9" ht="45" x14ac:dyDescent="0.25">
      <c r="A93" s="31">
        <v>69</v>
      </c>
      <c r="B93" s="75" t="s">
        <v>82</v>
      </c>
      <c r="C93" s="107" t="s">
        <v>306</v>
      </c>
      <c r="D93" s="20" t="s">
        <v>176</v>
      </c>
      <c r="E93" s="2"/>
      <c r="F93" s="77"/>
      <c r="G93" s="45" t="s">
        <v>75</v>
      </c>
      <c r="H93" s="47" t="s">
        <v>246</v>
      </c>
      <c r="I93" s="60">
        <v>0</v>
      </c>
    </row>
    <row r="94" spans="1:9" ht="75" x14ac:dyDescent="0.25">
      <c r="A94" s="31">
        <v>70</v>
      </c>
      <c r="B94" s="75" t="s">
        <v>175</v>
      </c>
      <c r="C94" s="79" t="s">
        <v>307</v>
      </c>
      <c r="D94" s="20" t="s">
        <v>177</v>
      </c>
      <c r="E94" s="2"/>
      <c r="F94" s="77"/>
      <c r="G94" s="45" t="s">
        <v>75</v>
      </c>
      <c r="H94" s="47" t="s">
        <v>246</v>
      </c>
      <c r="I94" s="60">
        <v>0</v>
      </c>
    </row>
    <row r="95" spans="1:9" ht="30" x14ac:dyDescent="0.25">
      <c r="A95" s="31">
        <v>71</v>
      </c>
      <c r="B95" s="75" t="s">
        <v>83</v>
      </c>
      <c r="C95" s="107" t="s">
        <v>83</v>
      </c>
      <c r="D95" s="20" t="s">
        <v>200</v>
      </c>
      <c r="E95" s="2"/>
      <c r="F95" s="77"/>
      <c r="G95" s="45" t="s">
        <v>75</v>
      </c>
      <c r="H95" s="47" t="s">
        <v>246</v>
      </c>
      <c r="I95" s="60">
        <v>0</v>
      </c>
    </row>
    <row r="96" spans="1:9" ht="30" x14ac:dyDescent="0.25">
      <c r="A96" s="31">
        <v>72</v>
      </c>
      <c r="B96" s="75" t="s">
        <v>84</v>
      </c>
      <c r="C96" s="107" t="s">
        <v>84</v>
      </c>
      <c r="D96" s="20" t="s">
        <v>140</v>
      </c>
      <c r="E96" s="2"/>
      <c r="F96" s="77"/>
      <c r="G96" s="45" t="s">
        <v>75</v>
      </c>
      <c r="H96" s="47" t="s">
        <v>246</v>
      </c>
      <c r="I96" s="60">
        <v>0</v>
      </c>
    </row>
    <row r="97" spans="1:9" ht="30" x14ac:dyDescent="0.25">
      <c r="A97" s="31">
        <v>73</v>
      </c>
      <c r="B97" s="75" t="s">
        <v>85</v>
      </c>
      <c r="C97" s="107" t="s">
        <v>85</v>
      </c>
      <c r="D97" s="20" t="s">
        <v>201</v>
      </c>
      <c r="E97" s="2"/>
      <c r="F97" s="77"/>
      <c r="G97" s="45" t="s">
        <v>75</v>
      </c>
      <c r="H97" s="47" t="s">
        <v>246</v>
      </c>
      <c r="I97" s="60">
        <v>0</v>
      </c>
    </row>
    <row r="98" spans="1:9" ht="45" x14ac:dyDescent="0.25">
      <c r="A98" s="31">
        <v>74</v>
      </c>
      <c r="B98" s="75" t="s">
        <v>161</v>
      </c>
      <c r="C98" s="107" t="s">
        <v>161</v>
      </c>
      <c r="D98" s="20" t="s">
        <v>223</v>
      </c>
      <c r="E98" s="2"/>
      <c r="F98" s="77"/>
      <c r="G98" s="45" t="s">
        <v>75</v>
      </c>
      <c r="H98" s="47" t="s">
        <v>246</v>
      </c>
      <c r="I98" s="60">
        <v>0</v>
      </c>
    </row>
    <row r="99" spans="1:9" ht="30" x14ac:dyDescent="0.25">
      <c r="A99" s="31">
        <v>75</v>
      </c>
      <c r="B99" s="75" t="s">
        <v>183</v>
      </c>
      <c r="C99" s="107" t="s">
        <v>183</v>
      </c>
      <c r="D99" s="20" t="s">
        <v>184</v>
      </c>
      <c r="E99" s="2"/>
      <c r="F99" s="77"/>
      <c r="G99" s="45" t="s">
        <v>75</v>
      </c>
      <c r="H99" s="47" t="s">
        <v>246</v>
      </c>
      <c r="I99" s="60">
        <v>0</v>
      </c>
    </row>
    <row r="100" spans="1:9" ht="30" x14ac:dyDescent="0.25">
      <c r="A100" s="31">
        <v>76</v>
      </c>
      <c r="B100" s="75" t="s">
        <v>86</v>
      </c>
      <c r="C100" s="107" t="s">
        <v>86</v>
      </c>
      <c r="D100" s="20" t="s">
        <v>141</v>
      </c>
      <c r="E100" s="2"/>
      <c r="F100" s="77"/>
      <c r="G100" s="45" t="s">
        <v>75</v>
      </c>
      <c r="H100" s="47" t="s">
        <v>246</v>
      </c>
      <c r="I100" s="60">
        <v>0</v>
      </c>
    </row>
    <row r="101" spans="1:9" ht="30" x14ac:dyDescent="0.25">
      <c r="A101" s="31">
        <v>77</v>
      </c>
      <c r="B101" s="75" t="s">
        <v>87</v>
      </c>
      <c r="C101" s="107" t="s">
        <v>87</v>
      </c>
      <c r="D101" s="20" t="s">
        <v>142</v>
      </c>
      <c r="E101" s="2"/>
      <c r="F101" s="77"/>
      <c r="G101" s="45" t="s">
        <v>75</v>
      </c>
      <c r="H101" s="47" t="s">
        <v>246</v>
      </c>
      <c r="I101" s="60">
        <v>0</v>
      </c>
    </row>
    <row r="102" spans="1:9" ht="30" x14ac:dyDescent="0.25">
      <c r="A102" s="31">
        <v>78</v>
      </c>
      <c r="B102" s="75" t="s">
        <v>88</v>
      </c>
      <c r="C102" s="107" t="s">
        <v>308</v>
      </c>
      <c r="D102" s="20" t="s">
        <v>143</v>
      </c>
      <c r="E102" s="2"/>
      <c r="F102" s="77"/>
      <c r="G102" s="45" t="s">
        <v>75</v>
      </c>
      <c r="H102" s="47" t="s">
        <v>246</v>
      </c>
      <c r="I102" s="60">
        <v>0</v>
      </c>
    </row>
    <row r="103" spans="1:9" ht="30" x14ac:dyDescent="0.25">
      <c r="A103" s="31">
        <v>79</v>
      </c>
      <c r="B103" s="75" t="s">
        <v>89</v>
      </c>
      <c r="C103" s="107" t="s">
        <v>89</v>
      </c>
      <c r="D103" s="20" t="s">
        <v>202</v>
      </c>
      <c r="E103" s="2"/>
      <c r="F103" s="77"/>
      <c r="G103" s="45" t="s">
        <v>75</v>
      </c>
      <c r="H103" s="47" t="s">
        <v>246</v>
      </c>
      <c r="I103" s="60">
        <v>0</v>
      </c>
    </row>
    <row r="104" spans="1:9" ht="204.4" customHeight="1" x14ac:dyDescent="0.25">
      <c r="A104" s="31">
        <v>80</v>
      </c>
      <c r="B104" s="75" t="s">
        <v>90</v>
      </c>
      <c r="C104" s="107" t="s">
        <v>90</v>
      </c>
      <c r="D104" s="21" t="s">
        <v>203</v>
      </c>
      <c r="E104" s="2"/>
      <c r="F104" s="77"/>
      <c r="G104" s="45" t="s">
        <v>75</v>
      </c>
      <c r="H104" s="47" t="s">
        <v>246</v>
      </c>
      <c r="I104" s="60">
        <v>0</v>
      </c>
    </row>
    <row r="105" spans="1:9" ht="60" x14ac:dyDescent="0.25">
      <c r="A105" s="31">
        <v>81</v>
      </c>
      <c r="B105" s="75" t="s">
        <v>91</v>
      </c>
      <c r="C105" s="107" t="s">
        <v>91</v>
      </c>
      <c r="D105" s="20" t="s">
        <v>204</v>
      </c>
      <c r="E105" s="2"/>
      <c r="F105" s="77"/>
      <c r="G105" s="45" t="s">
        <v>75</v>
      </c>
      <c r="H105" s="47" t="s">
        <v>246</v>
      </c>
      <c r="I105" s="60">
        <v>0</v>
      </c>
    </row>
    <row r="106" spans="1:9" ht="90" thickBot="1" x14ac:dyDescent="0.3">
      <c r="A106" s="31">
        <v>82</v>
      </c>
      <c r="B106" s="80" t="s">
        <v>92</v>
      </c>
      <c r="C106" s="108" t="s">
        <v>309</v>
      </c>
      <c r="D106" s="109" t="s">
        <v>344</v>
      </c>
      <c r="E106" s="83"/>
      <c r="F106" s="84"/>
      <c r="G106" s="45" t="s">
        <v>75</v>
      </c>
      <c r="H106" s="47" t="s">
        <v>246</v>
      </c>
      <c r="I106" s="60" t="s">
        <v>241</v>
      </c>
    </row>
    <row r="107" spans="1:9" ht="15.75" thickBot="1" x14ac:dyDescent="0.3">
      <c r="A107" s="1"/>
      <c r="B107" s="4"/>
      <c r="C107" s="4"/>
      <c r="D107" s="1"/>
      <c r="E107" s="1"/>
      <c r="F107" s="1"/>
    </row>
    <row r="108" spans="1:9" ht="16.5" thickBot="1" x14ac:dyDescent="0.3">
      <c r="A108" s="1"/>
      <c r="B108" s="442" t="s">
        <v>93</v>
      </c>
      <c r="C108" s="443"/>
      <c r="D108" s="443"/>
      <c r="E108" s="443"/>
      <c r="F108" s="444"/>
    </row>
    <row r="109" spans="1:9" ht="15.75" thickBot="1" x14ac:dyDescent="0.3">
      <c r="A109" s="1"/>
      <c r="B109" s="462" t="s">
        <v>121</v>
      </c>
      <c r="C109" s="463"/>
      <c r="D109" s="463"/>
      <c r="E109" s="463"/>
      <c r="F109" s="464"/>
    </row>
    <row r="110" spans="1:9" ht="15.75" thickBot="1" x14ac:dyDescent="0.3">
      <c r="A110" s="1"/>
      <c r="B110" s="4"/>
      <c r="C110" s="4"/>
      <c r="D110" s="1"/>
      <c r="E110" s="1"/>
      <c r="F110" s="1"/>
    </row>
    <row r="111" spans="1:9" ht="16.5" thickBot="1" x14ac:dyDescent="0.3">
      <c r="A111" s="1"/>
      <c r="B111" s="110" t="s">
        <v>9</v>
      </c>
      <c r="C111" s="110"/>
      <c r="D111" s="110" t="s">
        <v>10</v>
      </c>
      <c r="E111" s="110" t="s">
        <v>247</v>
      </c>
      <c r="F111" s="110" t="s">
        <v>248</v>
      </c>
    </row>
    <row r="112" spans="1:9" ht="30" x14ac:dyDescent="0.25">
      <c r="A112" s="31">
        <v>83</v>
      </c>
      <c r="B112" s="90" t="s">
        <v>94</v>
      </c>
      <c r="C112" s="111" t="s">
        <v>254</v>
      </c>
      <c r="D112" s="112" t="s">
        <v>144</v>
      </c>
      <c r="E112" s="105"/>
      <c r="F112" s="106"/>
      <c r="G112" s="45" t="s">
        <v>217</v>
      </c>
      <c r="H112" s="47" t="s">
        <v>244</v>
      </c>
      <c r="I112" s="60">
        <v>0</v>
      </c>
    </row>
    <row r="113" spans="1:9" ht="60" x14ac:dyDescent="0.25">
      <c r="A113" s="31">
        <v>84</v>
      </c>
      <c r="B113" s="75" t="s">
        <v>95</v>
      </c>
      <c r="C113" s="76" t="s">
        <v>310</v>
      </c>
      <c r="D113" s="6" t="s">
        <v>222</v>
      </c>
      <c r="E113" s="2"/>
      <c r="F113" s="77"/>
      <c r="G113" s="45" t="s">
        <v>217</v>
      </c>
      <c r="H113" s="47" t="s">
        <v>244</v>
      </c>
      <c r="I113" s="60">
        <v>0</v>
      </c>
    </row>
    <row r="114" spans="1:9" ht="74.25" x14ac:dyDescent="0.25">
      <c r="A114" s="31">
        <v>85</v>
      </c>
      <c r="B114" s="75" t="s">
        <v>96</v>
      </c>
      <c r="C114" s="76" t="s">
        <v>162</v>
      </c>
      <c r="D114" s="6" t="s">
        <v>205</v>
      </c>
      <c r="E114" s="2"/>
      <c r="F114" s="77"/>
      <c r="G114" s="45" t="s">
        <v>217</v>
      </c>
      <c r="H114" s="47" t="s">
        <v>246</v>
      </c>
      <c r="I114" s="60">
        <v>0</v>
      </c>
    </row>
    <row r="115" spans="1:9" ht="90" x14ac:dyDescent="0.25">
      <c r="A115" s="31">
        <v>86</v>
      </c>
      <c r="B115" s="75" t="s">
        <v>97</v>
      </c>
      <c r="C115" s="76" t="s">
        <v>163</v>
      </c>
      <c r="D115" s="6" t="s">
        <v>178</v>
      </c>
      <c r="E115" s="2"/>
      <c r="F115" s="77"/>
      <c r="G115" s="45" t="s">
        <v>217</v>
      </c>
      <c r="H115" s="47" t="s">
        <v>244</v>
      </c>
      <c r="I115" s="60">
        <v>0</v>
      </c>
    </row>
    <row r="116" spans="1:9" ht="45" x14ac:dyDescent="0.25">
      <c r="A116" s="31">
        <v>87</v>
      </c>
      <c r="B116" s="75" t="s">
        <v>98</v>
      </c>
      <c r="C116" s="76" t="s">
        <v>164</v>
      </c>
      <c r="D116" s="6" t="s">
        <v>206</v>
      </c>
      <c r="E116" s="2"/>
      <c r="F116" s="77"/>
      <c r="G116" s="45" t="s">
        <v>217</v>
      </c>
      <c r="H116" s="47" t="s">
        <v>246</v>
      </c>
      <c r="I116" s="60">
        <v>0</v>
      </c>
    </row>
    <row r="117" spans="1:9" ht="44.25" x14ac:dyDescent="0.25">
      <c r="A117" s="31">
        <v>88</v>
      </c>
      <c r="B117" s="75" t="s">
        <v>99</v>
      </c>
      <c r="C117" s="76" t="s">
        <v>165</v>
      </c>
      <c r="D117" s="6" t="s">
        <v>207</v>
      </c>
      <c r="E117" s="2"/>
      <c r="F117" s="77"/>
      <c r="G117" s="45" t="s">
        <v>217</v>
      </c>
      <c r="H117" s="47" t="s">
        <v>246</v>
      </c>
      <c r="I117" s="60">
        <v>0</v>
      </c>
    </row>
    <row r="118" spans="1:9" ht="112.15" customHeight="1" x14ac:dyDescent="0.25">
      <c r="A118" s="31">
        <v>89</v>
      </c>
      <c r="B118" s="75" t="s">
        <v>100</v>
      </c>
      <c r="C118" s="76" t="s">
        <v>311</v>
      </c>
      <c r="D118" s="6" t="s">
        <v>145</v>
      </c>
      <c r="E118" s="2"/>
      <c r="F118" s="77"/>
      <c r="G118" s="45" t="s">
        <v>217</v>
      </c>
      <c r="H118" s="47" t="s">
        <v>244</v>
      </c>
      <c r="I118" s="60">
        <v>0</v>
      </c>
    </row>
    <row r="119" spans="1:9" ht="105" x14ac:dyDescent="0.25">
      <c r="A119" s="31">
        <v>90</v>
      </c>
      <c r="B119" s="75" t="s">
        <v>101</v>
      </c>
      <c r="C119" s="76" t="s">
        <v>312</v>
      </c>
      <c r="D119" s="7" t="s">
        <v>146</v>
      </c>
      <c r="E119" s="2"/>
      <c r="F119" s="77"/>
      <c r="G119" s="45" t="s">
        <v>217</v>
      </c>
      <c r="H119" s="47" t="s">
        <v>244</v>
      </c>
      <c r="I119" s="60">
        <v>0</v>
      </c>
    </row>
    <row r="120" spans="1:9" ht="45" x14ac:dyDescent="0.25">
      <c r="A120" s="31">
        <v>91</v>
      </c>
      <c r="B120" s="75" t="s">
        <v>102</v>
      </c>
      <c r="C120" s="76" t="s">
        <v>166</v>
      </c>
      <c r="D120" s="6" t="s">
        <v>208</v>
      </c>
      <c r="E120" s="2"/>
      <c r="F120" s="77"/>
      <c r="G120" s="45" t="s">
        <v>217</v>
      </c>
      <c r="H120" s="47" t="s">
        <v>246</v>
      </c>
      <c r="I120" s="60">
        <v>0</v>
      </c>
    </row>
    <row r="121" spans="1:9" ht="30" x14ac:dyDescent="0.25">
      <c r="A121" s="31">
        <v>92</v>
      </c>
      <c r="B121" s="75" t="s">
        <v>103</v>
      </c>
      <c r="C121" s="107" t="s">
        <v>154</v>
      </c>
      <c r="D121" s="6" t="s">
        <v>147</v>
      </c>
      <c r="E121" s="2"/>
      <c r="F121" s="77"/>
      <c r="G121" s="45" t="s">
        <v>217</v>
      </c>
      <c r="H121" s="47" t="s">
        <v>244</v>
      </c>
      <c r="I121" s="60">
        <v>0</v>
      </c>
    </row>
    <row r="122" spans="1:9" ht="59.25" x14ac:dyDescent="0.25">
      <c r="A122" s="31">
        <v>93</v>
      </c>
      <c r="B122" s="113" t="s">
        <v>104</v>
      </c>
      <c r="C122" s="114" t="s">
        <v>154</v>
      </c>
      <c r="D122" s="115" t="s">
        <v>345</v>
      </c>
      <c r="E122" s="116"/>
      <c r="F122" s="117"/>
      <c r="G122" s="45" t="s">
        <v>217</v>
      </c>
      <c r="H122" s="47" t="s">
        <v>245</v>
      </c>
      <c r="I122" s="60">
        <v>0</v>
      </c>
    </row>
    <row r="123" spans="1:9" ht="15.75" thickBot="1" x14ac:dyDescent="0.3">
      <c r="A123" s="31">
        <v>94</v>
      </c>
      <c r="B123" s="80" t="s">
        <v>149</v>
      </c>
      <c r="C123" s="108" t="s">
        <v>154</v>
      </c>
      <c r="D123" s="83" t="s">
        <v>150</v>
      </c>
      <c r="E123" s="83"/>
      <c r="F123" s="84"/>
      <c r="G123" s="45" t="s">
        <v>217</v>
      </c>
      <c r="H123" s="47" t="s">
        <v>244</v>
      </c>
      <c r="I123" s="60">
        <v>0</v>
      </c>
    </row>
    <row r="124" spans="1:9" x14ac:dyDescent="0.25">
      <c r="A124" s="1"/>
      <c r="B124" s="4"/>
      <c r="C124" s="4"/>
      <c r="D124" s="1"/>
      <c r="E124" s="1"/>
      <c r="F124" s="1"/>
    </row>
    <row r="125" spans="1:9" ht="15.75" thickBot="1" x14ac:dyDescent="0.3">
      <c r="A125" s="1"/>
      <c r="B125" s="1"/>
      <c r="C125" s="1"/>
      <c r="D125" s="1"/>
      <c r="E125" s="1"/>
      <c r="F125" s="1"/>
    </row>
    <row r="126" spans="1:9" ht="16.5" thickBot="1" x14ac:dyDescent="0.3">
      <c r="A126" s="1"/>
      <c r="B126" s="442" t="s">
        <v>10</v>
      </c>
      <c r="C126" s="443"/>
      <c r="D126" s="444"/>
      <c r="E126" s="442" t="s">
        <v>106</v>
      </c>
      <c r="F126" s="444"/>
    </row>
    <row r="127" spans="1:9" ht="29.1" customHeight="1" x14ac:dyDescent="0.25">
      <c r="A127" s="31">
        <v>95</v>
      </c>
      <c r="B127" s="414" t="s">
        <v>107</v>
      </c>
      <c r="C127" s="415"/>
      <c r="D127" s="416"/>
      <c r="E127" s="445"/>
      <c r="F127" s="446"/>
      <c r="G127" s="190" t="s">
        <v>219</v>
      </c>
      <c r="H127" s="47" t="s">
        <v>244</v>
      </c>
      <c r="I127" s="60">
        <v>0</v>
      </c>
    </row>
    <row r="128" spans="1:9" x14ac:dyDescent="0.25">
      <c r="A128" s="31">
        <v>96</v>
      </c>
      <c r="B128" s="403" t="s">
        <v>108</v>
      </c>
      <c r="C128" s="307"/>
      <c r="D128" s="308"/>
      <c r="E128" s="306"/>
      <c r="F128" s="362"/>
      <c r="G128" s="192" t="s">
        <v>219</v>
      </c>
      <c r="H128" s="47" t="s">
        <v>244</v>
      </c>
      <c r="I128" s="60">
        <v>0</v>
      </c>
    </row>
    <row r="129" spans="1:9" ht="55.5" customHeight="1" x14ac:dyDescent="0.25">
      <c r="A129" s="31">
        <v>97</v>
      </c>
      <c r="B129" s="403" t="s">
        <v>109</v>
      </c>
      <c r="C129" s="307"/>
      <c r="D129" s="308"/>
      <c r="E129" s="306"/>
      <c r="F129" s="362"/>
      <c r="G129" s="192" t="s">
        <v>219</v>
      </c>
      <c r="H129" s="47" t="s">
        <v>244</v>
      </c>
      <c r="I129" s="60">
        <v>0</v>
      </c>
    </row>
    <row r="130" spans="1:9" x14ac:dyDescent="0.25">
      <c r="A130" s="31">
        <v>98</v>
      </c>
      <c r="B130" s="403" t="s">
        <v>209</v>
      </c>
      <c r="C130" s="307"/>
      <c r="D130" s="308"/>
      <c r="E130" s="306"/>
      <c r="F130" s="362"/>
      <c r="G130" s="192" t="s">
        <v>219</v>
      </c>
      <c r="H130" s="47" t="s">
        <v>244</v>
      </c>
      <c r="I130" s="60">
        <v>0</v>
      </c>
    </row>
    <row r="131" spans="1:9" x14ac:dyDescent="0.25">
      <c r="A131" s="31">
        <v>99</v>
      </c>
      <c r="B131" s="403" t="s">
        <v>114</v>
      </c>
      <c r="C131" s="307"/>
      <c r="D131" s="308"/>
      <c r="E131" s="306"/>
      <c r="F131" s="362"/>
      <c r="G131" s="192" t="s">
        <v>219</v>
      </c>
      <c r="H131" s="47" t="s">
        <v>244</v>
      </c>
      <c r="I131" s="60">
        <v>0</v>
      </c>
    </row>
    <row r="132" spans="1:9" x14ac:dyDescent="0.25">
      <c r="A132" s="31">
        <v>100</v>
      </c>
      <c r="B132" s="403" t="s">
        <v>115</v>
      </c>
      <c r="C132" s="307"/>
      <c r="D132" s="308"/>
      <c r="E132" s="306"/>
      <c r="F132" s="362"/>
      <c r="G132" s="192" t="s">
        <v>219</v>
      </c>
      <c r="H132" s="47" t="s">
        <v>244</v>
      </c>
      <c r="I132" s="60">
        <v>0</v>
      </c>
    </row>
    <row r="133" spans="1:9" x14ac:dyDescent="0.25">
      <c r="A133" s="31">
        <v>101</v>
      </c>
      <c r="B133" s="403" t="s">
        <v>116</v>
      </c>
      <c r="C133" s="307"/>
      <c r="D133" s="308"/>
      <c r="E133" s="306"/>
      <c r="F133" s="362"/>
      <c r="G133" s="192" t="s">
        <v>219</v>
      </c>
      <c r="H133" s="47" t="s">
        <v>244</v>
      </c>
      <c r="I133" s="60">
        <v>0</v>
      </c>
    </row>
    <row r="134" spans="1:9" x14ac:dyDescent="0.25">
      <c r="A134" s="31">
        <v>102</v>
      </c>
      <c r="B134" s="403" t="s">
        <v>117</v>
      </c>
      <c r="C134" s="307"/>
      <c r="D134" s="308"/>
      <c r="E134" s="306"/>
      <c r="F134" s="362"/>
      <c r="G134" s="192" t="s">
        <v>219</v>
      </c>
      <c r="H134" s="47" t="s">
        <v>244</v>
      </c>
      <c r="I134" s="60">
        <v>0</v>
      </c>
    </row>
    <row r="135" spans="1:9" x14ac:dyDescent="0.25">
      <c r="A135" s="31">
        <v>103</v>
      </c>
      <c r="B135" s="403" t="s">
        <v>118</v>
      </c>
      <c r="C135" s="307"/>
      <c r="D135" s="308"/>
      <c r="E135" s="306"/>
      <c r="F135" s="362"/>
      <c r="G135" s="192" t="s">
        <v>219</v>
      </c>
      <c r="H135" s="47" t="s">
        <v>244</v>
      </c>
      <c r="I135" s="60">
        <v>0</v>
      </c>
    </row>
    <row r="136" spans="1:9" ht="15.75" thickBot="1" x14ac:dyDescent="0.3">
      <c r="A136" s="31">
        <v>104</v>
      </c>
      <c r="B136" s="422" t="s">
        <v>119</v>
      </c>
      <c r="C136" s="389"/>
      <c r="D136" s="423"/>
      <c r="E136" s="388"/>
      <c r="F136" s="390"/>
      <c r="G136" s="192" t="s">
        <v>219</v>
      </c>
      <c r="H136" s="47" t="s">
        <v>244</v>
      </c>
      <c r="I136" s="60">
        <v>0</v>
      </c>
    </row>
    <row r="137" spans="1:9" ht="15.75" thickBot="1" x14ac:dyDescent="0.3">
      <c r="A137" s="1"/>
      <c r="B137" s="1"/>
      <c r="C137" s="1"/>
      <c r="D137" s="8"/>
      <c r="E137" s="1"/>
      <c r="F137" s="1"/>
    </row>
    <row r="138" spans="1:9" ht="15.75" x14ac:dyDescent="0.25">
      <c r="A138" s="1"/>
      <c r="B138" s="118" t="s">
        <v>110</v>
      </c>
      <c r="C138" s="119"/>
      <c r="D138" s="120"/>
      <c r="E138" s="121"/>
      <c r="F138" s="122"/>
    </row>
    <row r="139" spans="1:9" ht="16.5" thickBot="1" x14ac:dyDescent="0.3">
      <c r="A139" s="1"/>
      <c r="B139" s="123" t="s">
        <v>111</v>
      </c>
      <c r="C139" s="124"/>
      <c r="D139" s="125"/>
      <c r="E139" s="126"/>
      <c r="F139" s="127"/>
    </row>
  </sheetData>
  <mergeCells count="37">
    <mergeCell ref="B134:D134"/>
    <mergeCell ref="E134:F134"/>
    <mergeCell ref="B135:D135"/>
    <mergeCell ref="E135:F135"/>
    <mergeCell ref="B136:D136"/>
    <mergeCell ref="E136:F136"/>
    <mergeCell ref="B131:D131"/>
    <mergeCell ref="E131:F131"/>
    <mergeCell ref="B132:D132"/>
    <mergeCell ref="E132:F132"/>
    <mergeCell ref="B133:D133"/>
    <mergeCell ref="E133:F133"/>
    <mergeCell ref="B128:D128"/>
    <mergeCell ref="E128:F128"/>
    <mergeCell ref="B129:D129"/>
    <mergeCell ref="E129:F129"/>
    <mergeCell ref="B130:D130"/>
    <mergeCell ref="E130:F130"/>
    <mergeCell ref="B127:D127"/>
    <mergeCell ref="E127:F127"/>
    <mergeCell ref="B65:F65"/>
    <mergeCell ref="B66:F66"/>
    <mergeCell ref="B81:F81"/>
    <mergeCell ref="B82:F82"/>
    <mergeCell ref="B83:F83"/>
    <mergeCell ref="B84:F84"/>
    <mergeCell ref="B85:F85"/>
    <mergeCell ref="B108:F108"/>
    <mergeCell ref="B109:F109"/>
    <mergeCell ref="B126:D126"/>
    <mergeCell ref="E126:F126"/>
    <mergeCell ref="B64:F64"/>
    <mergeCell ref="B2:F2"/>
    <mergeCell ref="B3:F3"/>
    <mergeCell ref="B5:F5"/>
    <mergeCell ref="B61:F61"/>
    <mergeCell ref="B63:F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749B671444AE4E80A9A252D927B390" ma:contentTypeVersion="12" ma:contentTypeDescription="Create a new document." ma:contentTypeScope="" ma:versionID="f83278c52468d6b8ebd1f5735156c828">
  <xsd:schema xmlns:xsd="http://www.w3.org/2001/XMLSchema" xmlns:xs="http://www.w3.org/2001/XMLSchema" xmlns:p="http://schemas.microsoft.com/office/2006/metadata/properties" xmlns:ns1="http://schemas.microsoft.com/sharepoint/v3" xmlns:ns3="5b069419-de30-4caa-b1e0-e8dab50f65b9" xmlns:ns4="b35e42c9-0985-4801-b080-c0d0f8e8f88d" targetNamespace="http://schemas.microsoft.com/office/2006/metadata/properties" ma:root="true" ma:fieldsID="bbfdcbfb8a1e100dc6dfc6bfa03027f6" ns1:_="" ns3:_="" ns4:_="">
    <xsd:import namespace="http://schemas.microsoft.com/sharepoint/v3"/>
    <xsd:import namespace="5b069419-de30-4caa-b1e0-e8dab50f65b9"/>
    <xsd:import namespace="b35e42c9-0985-4801-b080-c0d0f8e8f88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069419-de30-4caa-b1e0-e8dab50f65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e42c9-0985-4801-b080-c0d0f8e8f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2725A2-9F0B-4521-86E1-7CA80375D95E}">
  <ds:schemaRefs>
    <ds:schemaRef ds:uri="http://schemas.microsoft.com/office/2006/metadata/properties"/>
    <ds:schemaRef ds:uri="http://purl.org/dc/elements/1.1/"/>
    <ds:schemaRef ds:uri="http://purl.org/dc/terms/"/>
    <ds:schemaRef ds:uri="http://purl.org/dc/dcmitype/"/>
    <ds:schemaRef ds:uri="http://schemas.microsoft.com/office/2006/documentManagement/types"/>
    <ds:schemaRef ds:uri="5b069419-de30-4caa-b1e0-e8dab50f65b9"/>
    <ds:schemaRef ds:uri="http://schemas.microsoft.com/sharepoint/v3"/>
    <ds:schemaRef ds:uri="b35e42c9-0985-4801-b080-c0d0f8e8f88d"/>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141E5E2-30D6-4614-94E1-852C46D4F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069419-de30-4caa-b1e0-e8dab50f65b9"/>
    <ds:schemaRef ds:uri="b35e42c9-0985-4801-b080-c0d0f8e8f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00B17D-9214-4653-AA74-84FEA66EC2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Qtrly Review</vt:lpstr>
      <vt:lpstr>Draft Control Sheet (for edits)</vt:lpstr>
      <vt:lpstr>Check</vt:lpstr>
      <vt:lpstr>Original Qtrly Rev</vt:lpstr>
      <vt:lpstr>Original Control Sheet</vt:lpstr>
      <vt:lpstr>'Draft Control Sheet (for edits)'!_Hlk34991514</vt:lpstr>
      <vt:lpstr>'Draft Control Sheet (for edits)'!OLE_LINK1</vt:lpstr>
      <vt:lpstr>'Qtrly Review'!Print_Titles</vt:lpstr>
    </vt:vector>
  </TitlesOfParts>
  <Company>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James Forsyth</cp:lastModifiedBy>
  <cp:lastPrinted>2024-02-22T12:41:53Z</cp:lastPrinted>
  <dcterms:created xsi:type="dcterms:W3CDTF">2021-05-07T12:44:31Z</dcterms:created>
  <dcterms:modified xsi:type="dcterms:W3CDTF">2024-06-07T18:32:11Z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0x01010027749B671444AE4E80A9A252D927B390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