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SharedS\ OFM2\DOC - CFS\FY 2022\FY 2022 Finl Statements\Templates\Q4\Draft Templates\"/>
    </mc:Choice>
  </mc:AlternateContent>
  <xr:revisionPtr revIDLastSave="0" documentId="13_ncr:1_{F4606B1B-287C-4BC8-9C9B-85AAE250D6CB}" xr6:coauthVersionLast="47" xr6:coauthVersionMax="47" xr10:uidLastSave="{00000000-0000-0000-0000-000000000000}"/>
  <bookViews>
    <workbookView xWindow="-120" yWindow="-120" windowWidth="29040" windowHeight="15840" xr2:uid="{CD55B194-A95B-49A7-BD44-C16BF7E37968}"/>
  </bookViews>
  <sheets>
    <sheet name="COVID-19 FN 9-30-22" sheetId="5" r:id="rId1"/>
    <sheet name="Addtl Required Info" sheetId="2" r:id="rId2"/>
    <sheet name="OMB A-136 COVID Requirements" sheetId="3" r:id="rId3"/>
    <sheet name="COVID-19 FN 9-30-21" sheetId="4" r:id="rId4"/>
    <sheet name="COVID-19 FN 9-30-20" sheetId="1" r:id="rId5"/>
  </sheets>
  <definedNames>
    <definedName name="_Hlk72837966" localSheetId="2">'OMB A-136 COVID Requirements'!$C$3</definedName>
    <definedName name="_Hlk98340787" localSheetId="2">'OMB A-136 COVID Requirements'!#REF!</definedName>
    <definedName name="_Toc101898994" localSheetId="2">'OMB A-136 COVID Requirements'!$C$2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9" i="4" l="1"/>
  <c r="U20" i="4"/>
  <c r="U21" i="4"/>
  <c r="U22" i="4"/>
  <c r="U23" i="4"/>
  <c r="U25" i="4"/>
  <c r="U26" i="4"/>
  <c r="U27" i="4"/>
  <c r="U28" i="4"/>
  <c r="U29" i="4"/>
  <c r="U30" i="4"/>
  <c r="U31" i="4"/>
  <c r="U32" i="4"/>
  <c r="U33" i="4"/>
  <c r="U34" i="4"/>
  <c r="U35" i="4"/>
  <c r="U36" i="4"/>
  <c r="U37" i="4"/>
  <c r="U38" i="4"/>
  <c r="U39" i="4"/>
  <c r="U40" i="4"/>
  <c r="U41" i="4"/>
  <c r="U42" i="4"/>
  <c r="U43" i="4"/>
  <c r="U44" i="4"/>
  <c r="U45" i="4"/>
  <c r="U47" i="4"/>
  <c r="U48" i="4"/>
  <c r="U49" i="4"/>
  <c r="U50" i="4"/>
  <c r="U51" i="4"/>
  <c r="U52" i="4"/>
  <c r="U53" i="4"/>
  <c r="U54" i="4"/>
  <c r="U55" i="4"/>
  <c r="G34" i="4" l="1"/>
  <c r="G33" i="4"/>
  <c r="V49" i="4" l="1"/>
  <c r="V25" i="4"/>
  <c r="S34" i="4" l="1"/>
  <c r="R34" i="4"/>
  <c r="S33" i="4"/>
  <c r="X56" i="5" l="1"/>
  <c r="Y56" i="5" s="1"/>
  <c r="W56" i="5"/>
  <c r="V56" i="5"/>
  <c r="S56" i="5"/>
  <c r="R56" i="5"/>
  <c r="T56" i="5" s="1"/>
  <c r="U56" i="5" s="1"/>
  <c r="Q56" i="5"/>
  <c r="P56" i="5"/>
  <c r="O56" i="5"/>
  <c r="N56" i="5"/>
  <c r="L56" i="5"/>
  <c r="J56" i="5"/>
  <c r="I56" i="5"/>
  <c r="K56" i="5" s="1"/>
  <c r="H56" i="5"/>
  <c r="G56" i="5"/>
  <c r="F56" i="5"/>
  <c r="E56" i="5"/>
  <c r="C56" i="5"/>
  <c r="B56" i="5"/>
  <c r="Y52" i="5"/>
  <c r="T52" i="5"/>
  <c r="P52" i="5"/>
  <c r="K52" i="5"/>
  <c r="H52" i="5"/>
  <c r="M52" i="5" s="1"/>
  <c r="D52" i="5"/>
  <c r="Y51" i="5"/>
  <c r="T51" i="5"/>
  <c r="P51" i="5"/>
  <c r="K51" i="5"/>
  <c r="H51" i="5"/>
  <c r="D51" i="5"/>
  <c r="Y50" i="5"/>
  <c r="T50" i="5"/>
  <c r="P50" i="5"/>
  <c r="K50" i="5"/>
  <c r="H50" i="5"/>
  <c r="D50" i="5"/>
  <c r="M50" i="5" s="1"/>
  <c r="Y49" i="5"/>
  <c r="T49" i="5"/>
  <c r="P49" i="5"/>
  <c r="K49" i="5"/>
  <c r="M49" i="5" s="1"/>
  <c r="H49" i="5"/>
  <c r="D49" i="5"/>
  <c r="Y48" i="5"/>
  <c r="T48" i="5"/>
  <c r="P48" i="5"/>
  <c r="K48" i="5"/>
  <c r="H48" i="5"/>
  <c r="D48" i="5"/>
  <c r="X45" i="5"/>
  <c r="W45" i="5"/>
  <c r="V45" i="5"/>
  <c r="U45" i="5"/>
  <c r="S45" i="5"/>
  <c r="R45" i="5"/>
  <c r="Q45" i="5"/>
  <c r="O45" i="5"/>
  <c r="N45" i="5"/>
  <c r="L45" i="5"/>
  <c r="J45" i="5"/>
  <c r="I45" i="5"/>
  <c r="G45" i="5"/>
  <c r="F45" i="5"/>
  <c r="E45" i="5"/>
  <c r="C45" i="5"/>
  <c r="B45" i="5"/>
  <c r="Y44" i="5"/>
  <c r="T44" i="5"/>
  <c r="T45" i="5" s="1"/>
  <c r="P44" i="5"/>
  <c r="K44" i="5"/>
  <c r="H44" i="5"/>
  <c r="D44" i="5"/>
  <c r="Y42" i="5"/>
  <c r="T42" i="5"/>
  <c r="P42" i="5"/>
  <c r="M42" i="5"/>
  <c r="K42" i="5"/>
  <c r="K45" i="5" s="1"/>
  <c r="H42" i="5"/>
  <c r="H45" i="5" s="1"/>
  <c r="D42" i="5"/>
  <c r="D45" i="5" s="1"/>
  <c r="X41" i="5"/>
  <c r="W41" i="5"/>
  <c r="V41" i="5"/>
  <c r="V46" i="5" s="1"/>
  <c r="U41" i="5"/>
  <c r="U46" i="5" s="1"/>
  <c r="S41" i="5"/>
  <c r="R41" i="5"/>
  <c r="R46" i="5" s="1"/>
  <c r="Q41" i="5"/>
  <c r="Q46" i="5" s="1"/>
  <c r="O41" i="5"/>
  <c r="N41" i="5"/>
  <c r="N46" i="5" s="1"/>
  <c r="L41" i="5"/>
  <c r="J41" i="5"/>
  <c r="I41" i="5"/>
  <c r="G41" i="5"/>
  <c r="F41" i="5"/>
  <c r="F46" i="5" s="1"/>
  <c r="E41" i="5"/>
  <c r="E46" i="5" s="1"/>
  <c r="C41" i="5"/>
  <c r="B41" i="5"/>
  <c r="B46" i="5" s="1"/>
  <c r="Y40" i="5"/>
  <c r="T40" i="5"/>
  <c r="P40" i="5"/>
  <c r="K40" i="5"/>
  <c r="M40" i="5" s="1"/>
  <c r="H40" i="5"/>
  <c r="D40" i="5"/>
  <c r="Y39" i="5"/>
  <c r="T39" i="5"/>
  <c r="P39" i="5"/>
  <c r="K39" i="5"/>
  <c r="H39" i="5"/>
  <c r="D39" i="5"/>
  <c r="M39" i="5" s="1"/>
  <c r="Y38" i="5"/>
  <c r="T38" i="5"/>
  <c r="P38" i="5"/>
  <c r="K38" i="5"/>
  <c r="H38" i="5"/>
  <c r="D38" i="5"/>
  <c r="Y37" i="5"/>
  <c r="T37" i="5"/>
  <c r="P37" i="5"/>
  <c r="K37" i="5"/>
  <c r="H37" i="5"/>
  <c r="D37" i="5"/>
  <c r="Y36" i="5"/>
  <c r="T36" i="5"/>
  <c r="P36" i="5"/>
  <c r="K36" i="5"/>
  <c r="M36" i="5" s="1"/>
  <c r="H36" i="5"/>
  <c r="D36" i="5"/>
  <c r="Y35" i="5"/>
  <c r="T35" i="5"/>
  <c r="P35" i="5"/>
  <c r="K35" i="5"/>
  <c r="H35" i="5"/>
  <c r="D35" i="5"/>
  <c r="M35" i="5" s="1"/>
  <c r="Y34" i="5"/>
  <c r="T34" i="5"/>
  <c r="P34" i="5"/>
  <c r="K34" i="5"/>
  <c r="H34" i="5"/>
  <c r="D34" i="5"/>
  <c r="Y33" i="5"/>
  <c r="T33" i="5"/>
  <c r="P33" i="5"/>
  <c r="K33" i="5"/>
  <c r="H33" i="5"/>
  <c r="M33" i="5" s="1"/>
  <c r="D33" i="5"/>
  <c r="Y32" i="5"/>
  <c r="T32" i="5"/>
  <c r="P32" i="5"/>
  <c r="K32" i="5"/>
  <c r="H32" i="5"/>
  <c r="D32" i="5"/>
  <c r="Y31" i="5"/>
  <c r="T31" i="5"/>
  <c r="P31" i="5"/>
  <c r="K31" i="5"/>
  <c r="H31" i="5"/>
  <c r="D31" i="5"/>
  <c r="Y30" i="5"/>
  <c r="T30" i="5"/>
  <c r="P30" i="5"/>
  <c r="K30" i="5"/>
  <c r="H30" i="5"/>
  <c r="D30" i="5"/>
  <c r="M30" i="5" s="1"/>
  <c r="Y29" i="5"/>
  <c r="T29" i="5"/>
  <c r="P29" i="5"/>
  <c r="K29" i="5"/>
  <c r="H29" i="5"/>
  <c r="D29" i="5"/>
  <c r="Y28" i="5"/>
  <c r="T28" i="5"/>
  <c r="P28" i="5"/>
  <c r="K28" i="5"/>
  <c r="H28" i="5"/>
  <c r="D28" i="5"/>
  <c r="M28" i="5" s="1"/>
  <c r="Y27" i="5"/>
  <c r="T27" i="5"/>
  <c r="P27" i="5"/>
  <c r="K27" i="5"/>
  <c r="H27" i="5"/>
  <c r="D27" i="5"/>
  <c r="Y26" i="5"/>
  <c r="T26" i="5"/>
  <c r="P26" i="5"/>
  <c r="K26" i="5"/>
  <c r="H26" i="5"/>
  <c r="D26" i="5"/>
  <c r="M26" i="5" s="1"/>
  <c r="Y25" i="5"/>
  <c r="T25" i="5"/>
  <c r="P25" i="5"/>
  <c r="M25" i="5"/>
  <c r="K25" i="5"/>
  <c r="H25" i="5"/>
  <c r="D25" i="5"/>
  <c r="X23" i="5"/>
  <c r="W23" i="5"/>
  <c r="V23" i="5"/>
  <c r="S23" i="5"/>
  <c r="R23" i="5"/>
  <c r="T23" i="5" s="1"/>
  <c r="Q23" i="5"/>
  <c r="O23" i="5"/>
  <c r="N23" i="5"/>
  <c r="P23" i="5" s="1"/>
  <c r="L23" i="5"/>
  <c r="J23" i="5"/>
  <c r="I23" i="5"/>
  <c r="K23" i="5" s="1"/>
  <c r="G23" i="5"/>
  <c r="F23" i="5"/>
  <c r="H23" i="5" s="1"/>
  <c r="E23" i="5"/>
  <c r="C23" i="5"/>
  <c r="B23" i="5"/>
  <c r="Y19" i="5"/>
  <c r="T19" i="5"/>
  <c r="P19" i="5"/>
  <c r="U19" i="5" s="1"/>
  <c r="K19" i="5"/>
  <c r="H19" i="5"/>
  <c r="M19" i="5" s="1"/>
  <c r="D19" i="5"/>
  <c r="D23" i="5" s="1"/>
  <c r="Y15" i="5"/>
  <c r="T15" i="5"/>
  <c r="P15" i="5"/>
  <c r="K15" i="5"/>
  <c r="H15" i="5"/>
  <c r="M15" i="5" s="1"/>
  <c r="D15" i="5"/>
  <c r="Y51" i="4"/>
  <c r="Y50" i="4"/>
  <c r="Y49" i="4"/>
  <c r="Y48" i="4"/>
  <c r="Y47" i="4"/>
  <c r="Y43" i="4"/>
  <c r="Y42" i="4"/>
  <c r="Y44" i="4" s="1"/>
  <c r="Y40" i="4"/>
  <c r="Y39" i="4"/>
  <c r="Y38" i="4"/>
  <c r="Y37" i="4"/>
  <c r="Y36" i="4"/>
  <c r="Y35" i="4"/>
  <c r="Y34" i="4"/>
  <c r="Y33" i="4"/>
  <c r="Y32" i="4"/>
  <c r="Y31" i="4"/>
  <c r="Y30" i="4"/>
  <c r="Y29" i="4"/>
  <c r="Y28" i="4"/>
  <c r="Y27" i="4"/>
  <c r="Y26" i="4"/>
  <c r="Y25" i="4"/>
  <c r="Y19" i="4"/>
  <c r="Y15" i="4"/>
  <c r="T51" i="4"/>
  <c r="T50" i="4"/>
  <c r="T49" i="4"/>
  <c r="T48" i="4"/>
  <c r="T47" i="4"/>
  <c r="T43" i="4"/>
  <c r="T42" i="4"/>
  <c r="P43" i="4"/>
  <c r="P42" i="4"/>
  <c r="U15" i="4"/>
  <c r="T40" i="4"/>
  <c r="T39" i="4"/>
  <c r="T38" i="4"/>
  <c r="T37" i="4"/>
  <c r="T36" i="4"/>
  <c r="T35" i="4"/>
  <c r="T34" i="4"/>
  <c r="T41" i="4" s="1"/>
  <c r="T33" i="4"/>
  <c r="T32" i="4"/>
  <c r="T31" i="4"/>
  <c r="T30" i="4"/>
  <c r="T29" i="4"/>
  <c r="T28" i="4"/>
  <c r="T27" i="4"/>
  <c r="T26" i="4"/>
  <c r="T25" i="4"/>
  <c r="T19" i="4"/>
  <c r="T15" i="4"/>
  <c r="P51" i="4"/>
  <c r="P50" i="4"/>
  <c r="P49" i="4"/>
  <c r="P48" i="4"/>
  <c r="P47" i="4"/>
  <c r="P40" i="4"/>
  <c r="P39" i="4"/>
  <c r="P38" i="4"/>
  <c r="P37" i="4"/>
  <c r="P36" i="4"/>
  <c r="P35" i="4"/>
  <c r="P34" i="4"/>
  <c r="P33" i="4"/>
  <c r="P32" i="4"/>
  <c r="P31" i="4"/>
  <c r="P30" i="4"/>
  <c r="P29" i="4"/>
  <c r="P28" i="4"/>
  <c r="P27" i="4"/>
  <c r="P26" i="4"/>
  <c r="P25" i="4"/>
  <c r="P19" i="4"/>
  <c r="P15" i="4"/>
  <c r="M50" i="4"/>
  <c r="M49" i="4"/>
  <c r="M48" i="4"/>
  <c r="M43" i="4"/>
  <c r="M40" i="4"/>
  <c r="M39" i="4"/>
  <c r="M38" i="4"/>
  <c r="M37" i="4"/>
  <c r="M36" i="4"/>
  <c r="M35" i="4"/>
  <c r="M32" i="4"/>
  <c r="M30" i="4"/>
  <c r="M28" i="4"/>
  <c r="M27" i="4"/>
  <c r="M26" i="4"/>
  <c r="M19" i="4"/>
  <c r="M15" i="4"/>
  <c r="K51" i="4"/>
  <c r="K50" i="4"/>
  <c r="K49" i="4"/>
  <c r="K48" i="4"/>
  <c r="K47" i="4"/>
  <c r="K43" i="4"/>
  <c r="K42" i="4"/>
  <c r="K44" i="4" s="1"/>
  <c r="K40" i="4"/>
  <c r="K39" i="4"/>
  <c r="K38" i="4"/>
  <c r="K37" i="4"/>
  <c r="K36" i="4"/>
  <c r="K35" i="4"/>
  <c r="K34" i="4"/>
  <c r="K33" i="4"/>
  <c r="K32" i="4"/>
  <c r="K31" i="4"/>
  <c r="K30" i="4"/>
  <c r="K29" i="4"/>
  <c r="K28" i="4"/>
  <c r="K27" i="4"/>
  <c r="K26" i="4"/>
  <c r="K25" i="4"/>
  <c r="K19" i="4"/>
  <c r="K15" i="4"/>
  <c r="H51" i="4"/>
  <c r="H50" i="4"/>
  <c r="H49" i="4"/>
  <c r="H48" i="4"/>
  <c r="H47" i="4"/>
  <c r="M47" i="4" s="1"/>
  <c r="H43" i="4"/>
  <c r="H42" i="4"/>
  <c r="H44" i="4" s="1"/>
  <c r="H40" i="4"/>
  <c r="H39" i="4"/>
  <c r="H38" i="4"/>
  <c r="H37" i="4"/>
  <c r="H36" i="4"/>
  <c r="H35" i="4"/>
  <c r="H34" i="4"/>
  <c r="H33" i="4"/>
  <c r="H32" i="4"/>
  <c r="H31" i="4"/>
  <c r="H30" i="4"/>
  <c r="H29" i="4"/>
  <c r="H28" i="4"/>
  <c r="H27" i="4"/>
  <c r="H26" i="4"/>
  <c r="H25" i="4"/>
  <c r="H19" i="4"/>
  <c r="H15" i="4"/>
  <c r="D49" i="4"/>
  <c r="D50" i="4"/>
  <c r="D51" i="4"/>
  <c r="M51" i="4" s="1"/>
  <c r="D48" i="4"/>
  <c r="D47" i="4"/>
  <c r="D43" i="4"/>
  <c r="D42" i="4"/>
  <c r="D44" i="4" s="1"/>
  <c r="D40" i="4"/>
  <c r="D39" i="4"/>
  <c r="D38" i="4"/>
  <c r="D37" i="4"/>
  <c r="D36" i="4"/>
  <c r="D35" i="4"/>
  <c r="D34" i="4"/>
  <c r="D33" i="4"/>
  <c r="D32" i="4"/>
  <c r="D31" i="4"/>
  <c r="M31" i="4" s="1"/>
  <c r="D30" i="4"/>
  <c r="D29" i="4"/>
  <c r="D28" i="4"/>
  <c r="D27" i="4"/>
  <c r="D26" i="4"/>
  <c r="D25" i="4"/>
  <c r="D19" i="4"/>
  <c r="D15" i="4"/>
  <c r="N45" i="4"/>
  <c r="C44" i="4"/>
  <c r="E44" i="4"/>
  <c r="F44" i="4"/>
  <c r="G44" i="4"/>
  <c r="I44" i="4"/>
  <c r="J44" i="4"/>
  <c r="L44" i="4"/>
  <c r="N44" i="4"/>
  <c r="O44" i="4"/>
  <c r="P44" i="4"/>
  <c r="Q44" i="4"/>
  <c r="R44" i="4"/>
  <c r="S44" i="4"/>
  <c r="V44" i="4"/>
  <c r="W44" i="4"/>
  <c r="X44" i="4"/>
  <c r="B44" i="4"/>
  <c r="E41" i="4"/>
  <c r="F41" i="4"/>
  <c r="F45" i="4" s="1"/>
  <c r="G41" i="4"/>
  <c r="G45" i="4" s="1"/>
  <c r="I41" i="4"/>
  <c r="I45" i="4" s="1"/>
  <c r="J41" i="4"/>
  <c r="L41" i="4"/>
  <c r="L45" i="4" s="1"/>
  <c r="N41" i="4"/>
  <c r="O41" i="4"/>
  <c r="O45" i="4" s="1"/>
  <c r="Q41" i="4"/>
  <c r="Q45" i="4" s="1"/>
  <c r="R41" i="4"/>
  <c r="S41" i="4"/>
  <c r="V41" i="4"/>
  <c r="V45" i="4" s="1"/>
  <c r="W41" i="4"/>
  <c r="W45" i="4" s="1"/>
  <c r="X41" i="4"/>
  <c r="X45" i="4" s="1"/>
  <c r="C41" i="4"/>
  <c r="B41" i="4"/>
  <c r="B45" i="4" s="1"/>
  <c r="Y23" i="5" l="1"/>
  <c r="T41" i="5"/>
  <c r="M27" i="5"/>
  <c r="G46" i="5"/>
  <c r="U15" i="5"/>
  <c r="M31" i="5"/>
  <c r="M32" i="5"/>
  <c r="M41" i="5" s="1"/>
  <c r="M46" i="5" s="1"/>
  <c r="P45" i="5"/>
  <c r="M51" i="5"/>
  <c r="M45" i="5"/>
  <c r="S46" i="5"/>
  <c r="H41" i="5"/>
  <c r="H46" i="5" s="1"/>
  <c r="M34" i="5"/>
  <c r="M38" i="5"/>
  <c r="J46" i="5"/>
  <c r="D41" i="5"/>
  <c r="D46" i="5" s="1"/>
  <c r="I46" i="5"/>
  <c r="K41" i="5"/>
  <c r="K46" i="5" s="1"/>
  <c r="Y41" i="5"/>
  <c r="M29" i="5"/>
  <c r="Y45" i="5"/>
  <c r="C46" i="5"/>
  <c r="L46" i="5"/>
  <c r="W46" i="5"/>
  <c r="M44" i="5"/>
  <c r="X46" i="5"/>
  <c r="M37" i="5"/>
  <c r="P41" i="5"/>
  <c r="O46" i="5"/>
  <c r="M48" i="5"/>
  <c r="E45" i="4"/>
  <c r="Y41" i="4"/>
  <c r="Y45" i="4" s="1"/>
  <c r="M29" i="4"/>
  <c r="P41" i="4"/>
  <c r="P45" i="4" s="1"/>
  <c r="J45" i="4"/>
  <c r="M33" i="4"/>
  <c r="M34" i="4"/>
  <c r="K41" i="4"/>
  <c r="K45" i="4" s="1"/>
  <c r="M25" i="4"/>
  <c r="M42" i="4"/>
  <c r="M44" i="4" s="1"/>
  <c r="C45" i="4"/>
  <c r="D41" i="4"/>
  <c r="D45" i="4" s="1"/>
  <c r="R45" i="4"/>
  <c r="S45" i="4"/>
  <c r="T44" i="4"/>
  <c r="T45" i="4" s="1"/>
  <c r="T46" i="5"/>
  <c r="M23" i="5"/>
  <c r="U23" i="5"/>
  <c r="D56" i="5"/>
  <c r="M56" i="5" s="1"/>
  <c r="H41" i="4"/>
  <c r="H45" i="4" s="1"/>
  <c r="Y46" i="5" l="1"/>
  <c r="P46" i="5"/>
  <c r="M41" i="4"/>
  <c r="M45" i="4" s="1"/>
  <c r="Y23" i="4"/>
  <c r="T23" i="4"/>
  <c r="O55" i="4"/>
  <c r="O23" i="4"/>
  <c r="M23" i="4"/>
  <c r="K23" i="4"/>
  <c r="H23" i="4"/>
  <c r="L23" i="4"/>
  <c r="L55" i="4"/>
  <c r="D55" i="4"/>
  <c r="D23" i="4"/>
  <c r="M14" i="1"/>
  <c r="K43" i="1"/>
  <c r="K49" i="1" s="1"/>
  <c r="D45" i="1"/>
  <c r="F43" i="1"/>
  <c r="H43" i="1" s="1"/>
  <c r="H49" i="1" s="1"/>
  <c r="B43" i="1"/>
  <c r="D43" i="1" s="1"/>
  <c r="D49" i="1" s="1"/>
  <c r="K31" i="1"/>
  <c r="K32" i="1"/>
  <c r="K23" i="1"/>
  <c r="K39" i="1" s="1"/>
  <c r="H23" i="1"/>
  <c r="D31" i="1"/>
  <c r="D32" i="1"/>
  <c r="D39" i="1" s="1"/>
  <c r="D23" i="1"/>
  <c r="G32" i="1"/>
  <c r="F32" i="1"/>
  <c r="H32" i="1" s="1"/>
  <c r="G31" i="1"/>
  <c r="F31" i="1"/>
  <c r="H31" i="1" s="1"/>
  <c r="K14" i="1"/>
  <c r="D14" i="1"/>
  <c r="H14" i="1"/>
  <c r="H39" i="1" l="1"/>
  <c r="R55" i="4" l="1"/>
  <c r="T55" i="4" s="1"/>
  <c r="S55" i="4"/>
  <c r="R23" i="4"/>
  <c r="S23" i="4"/>
  <c r="N55" i="4"/>
  <c r="P55" i="4" s="1"/>
  <c r="Q55" i="4"/>
  <c r="N23" i="4"/>
  <c r="P23" i="4" s="1"/>
  <c r="Q23" i="4"/>
  <c r="L49" i="1" l="1"/>
  <c r="V55" i="4"/>
  <c r="W55" i="4"/>
  <c r="X55" i="4"/>
  <c r="J55" i="4"/>
  <c r="I55" i="4"/>
  <c r="K55" i="4" s="1"/>
  <c r="G55" i="4"/>
  <c r="F55" i="4"/>
  <c r="E55" i="4"/>
  <c r="C55" i="4"/>
  <c r="B55" i="4"/>
  <c r="X23" i="4"/>
  <c r="W23" i="4"/>
  <c r="V23" i="4"/>
  <c r="J23" i="4"/>
  <c r="I23" i="4"/>
  <c r="G23" i="4"/>
  <c r="F23" i="4"/>
  <c r="E23" i="4"/>
  <c r="C23" i="4"/>
  <c r="B23" i="4"/>
  <c r="Y55" i="4" l="1"/>
  <c r="H55" i="4"/>
  <c r="M55" i="4" s="1"/>
  <c r="L39" i="1"/>
  <c r="L21" i="1"/>
  <c r="C21" i="1"/>
  <c r="C39" i="1"/>
  <c r="C49" i="1"/>
  <c r="E49" i="1" l="1"/>
  <c r="M49" i="1" s="1"/>
  <c r="E39" i="1"/>
  <c r="M39" i="1" s="1"/>
  <c r="E21" i="1"/>
  <c r="J49" i="1"/>
  <c r="I49" i="1"/>
  <c r="G49" i="1"/>
  <c r="J39" i="1"/>
  <c r="I39" i="1"/>
  <c r="G39" i="1"/>
  <c r="J21" i="1"/>
  <c r="I21" i="1"/>
  <c r="K21" i="1" s="1"/>
  <c r="G21" i="1"/>
  <c r="F49" i="1"/>
  <c r="F39" i="1"/>
  <c r="F21" i="1"/>
  <c r="B49" i="1" l="1"/>
  <c r="B39" i="1"/>
  <c r="B21" i="1"/>
  <c r="D21" i="1" s="1"/>
  <c r="M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tc={DC4026D2-91DF-489E-BDFE-91B97FA664AF}</author>
  </authors>
  <commentList>
    <comment ref="E12" authorId="0" shapeId="0" xr:uid="{DC4026D2-91DF-489E-BDFE-91B97FA664AF}">
      <text>
        <t>[Threaded comment]
Your version of Excel allows you to read this threaded comment; however, any edits to it will get removed if the file is opened in a newer version of Excel. Learn more: https://go.microsoft.com/fwlink/?linkid=870924
Comment:
    MBDA uses Disaster Emergency Fund Code 'O' for this funding.</t>
      </text>
    </comment>
  </commentList>
</comments>
</file>

<file path=xl/sharedStrings.xml><?xml version="1.0" encoding="utf-8"?>
<sst xmlns="http://schemas.openxmlformats.org/spreadsheetml/2006/main" count="292" uniqueCount="150">
  <si>
    <t>EDA Fund Group 2050</t>
  </si>
  <si>
    <t>NOAA Fund Group 2055</t>
  </si>
  <si>
    <t>NIST Fund Group 0525</t>
  </si>
  <si>
    <t>$300.0 million</t>
  </si>
  <si>
    <t>$60.0 million</t>
  </si>
  <si>
    <r>
      <t xml:space="preserve">SGL 417000, </t>
    </r>
    <r>
      <rPr>
        <i/>
        <sz val="11"/>
        <color theme="1"/>
        <rFont val="Calibri"/>
        <family val="2"/>
        <scheme val="minor"/>
      </rPr>
      <t>Transfers - CY Authority</t>
    </r>
  </si>
  <si>
    <t>[Enter additional SGL, if needed]</t>
  </si>
  <si>
    <t>Total:</t>
  </si>
  <si>
    <t>(In Actual Dollars)</t>
  </si>
  <si>
    <r>
      <rPr>
        <sz val="11"/>
        <color theme="1"/>
        <rFont val="Calibri"/>
        <family val="2"/>
        <scheme val="minor"/>
      </rPr>
      <t>SGL 480200,</t>
    </r>
    <r>
      <rPr>
        <i/>
        <sz val="11"/>
        <color theme="1"/>
        <rFont val="Calibri"/>
        <family val="2"/>
        <scheme val="minor"/>
      </rPr>
      <t xml:space="preserve"> Undelivered Orders - Obligations, Prepaid/Advanced</t>
    </r>
  </si>
  <si>
    <r>
      <rPr>
        <sz val="11"/>
        <color theme="1"/>
        <rFont val="Calibri"/>
        <family val="2"/>
        <scheme val="minor"/>
      </rPr>
      <t>SGL 480100,</t>
    </r>
    <r>
      <rPr>
        <i/>
        <sz val="11"/>
        <color theme="1"/>
        <rFont val="Calibri"/>
        <family val="2"/>
        <scheme val="minor"/>
      </rPr>
      <t xml:space="preserve"> Undelivered Orders - Obligations, Unpaid</t>
    </r>
  </si>
  <si>
    <r>
      <rPr>
        <sz val="11"/>
        <color theme="1"/>
        <rFont val="Calibri"/>
        <family val="2"/>
        <scheme val="minor"/>
      </rPr>
      <t>SGL 483100</t>
    </r>
    <r>
      <rPr>
        <i/>
        <sz val="11"/>
        <color theme="1"/>
        <rFont val="Calibri"/>
        <family val="2"/>
        <scheme val="minor"/>
      </rPr>
      <t>, Undelivered Orders - Obligations Transferred, Unpaid</t>
    </r>
  </si>
  <si>
    <r>
      <rPr>
        <sz val="11"/>
        <color theme="1"/>
        <rFont val="Calibri"/>
        <family val="2"/>
        <scheme val="minor"/>
      </rPr>
      <t>SGL 483200,</t>
    </r>
    <r>
      <rPr>
        <i/>
        <sz val="11"/>
        <color theme="1"/>
        <rFont val="Calibri"/>
        <family val="2"/>
        <scheme val="minor"/>
      </rPr>
      <t xml:space="preserve"> Undelivered Orders - Obligations Transferred, Prepaid/Advanced</t>
    </r>
  </si>
  <si>
    <r>
      <rPr>
        <sz val="11"/>
        <color theme="1"/>
        <rFont val="Calibri"/>
        <family val="2"/>
      </rPr>
      <t>SGL 488100,</t>
    </r>
    <r>
      <rPr>
        <i/>
        <sz val="11"/>
        <color theme="1"/>
        <rFont val="Calibri"/>
        <family val="2"/>
      </rPr>
      <t xml:space="preserve"> Upward Adjustments of Prior-Year Undelivered Orders - Obligations, Unpaid</t>
    </r>
  </si>
  <si>
    <r>
      <rPr>
        <sz val="11"/>
        <color theme="1"/>
        <rFont val="Calibri"/>
        <family val="2"/>
      </rPr>
      <t>SGL 488200,</t>
    </r>
    <r>
      <rPr>
        <i/>
        <sz val="11"/>
        <color theme="1"/>
        <rFont val="Calibri"/>
        <family val="2"/>
      </rPr>
      <t xml:space="preserve"> Upward Adjustments of Prior-Year Undelivered Orders - Obligations, Prepaid/Advanced</t>
    </r>
  </si>
  <si>
    <r>
      <rPr>
        <sz val="11"/>
        <color theme="1"/>
        <rFont val="Calibri"/>
        <family val="2"/>
        <scheme val="minor"/>
      </rPr>
      <t>SGL 490100,</t>
    </r>
    <r>
      <rPr>
        <i/>
        <sz val="11"/>
        <color theme="1"/>
        <rFont val="Calibri"/>
        <family val="2"/>
        <scheme val="minor"/>
      </rPr>
      <t xml:space="preserve"> Delivered Orders - Obligations, Unpaid</t>
    </r>
  </si>
  <si>
    <r>
      <rPr>
        <sz val="11"/>
        <color theme="1"/>
        <rFont val="Calibri"/>
        <family val="2"/>
        <scheme val="minor"/>
      </rPr>
      <t>SGL 490200,</t>
    </r>
    <r>
      <rPr>
        <i/>
        <sz val="11"/>
        <color theme="1"/>
        <rFont val="Calibri"/>
        <family val="2"/>
        <scheme val="minor"/>
      </rPr>
      <t xml:space="preserve"> Delivered Orders - Obligations, Paid</t>
    </r>
  </si>
  <si>
    <r>
      <rPr>
        <sz val="11"/>
        <color theme="1"/>
        <rFont val="Calibri"/>
        <family val="2"/>
        <scheme val="minor"/>
      </rPr>
      <t>SGL 490800,</t>
    </r>
    <r>
      <rPr>
        <i/>
        <sz val="11"/>
        <color theme="1"/>
        <rFont val="Calibri"/>
        <family val="2"/>
        <scheme val="minor"/>
      </rPr>
      <t xml:space="preserve"> Authority Outlayed Not Yet Disbursed</t>
    </r>
  </si>
  <si>
    <r>
      <rPr>
        <sz val="11"/>
        <color theme="1"/>
        <rFont val="Calibri"/>
        <family val="2"/>
        <scheme val="minor"/>
      </rPr>
      <t>SGL 493100,</t>
    </r>
    <r>
      <rPr>
        <i/>
        <sz val="11"/>
        <color theme="1"/>
        <rFont val="Calibri"/>
        <family val="2"/>
        <scheme val="minor"/>
      </rPr>
      <t xml:space="preserve"> Delivered Orders – Obligations Transferred, Unpaid</t>
    </r>
  </si>
  <si>
    <r>
      <rPr>
        <sz val="11"/>
        <color theme="1"/>
        <rFont val="Calibri"/>
        <family val="2"/>
      </rPr>
      <t>SGL 497100,</t>
    </r>
    <r>
      <rPr>
        <i/>
        <sz val="11"/>
        <color theme="1"/>
        <rFont val="Calibri"/>
        <family val="2"/>
      </rPr>
      <t xml:space="preserve"> Downward Adjustments of Prior-Year Unpaid Delivered Orders - Obligations, Recoveries</t>
    </r>
  </si>
  <si>
    <r>
      <rPr>
        <sz val="11"/>
        <color theme="1"/>
        <rFont val="Calibri"/>
        <family val="2"/>
        <scheme val="minor"/>
      </rPr>
      <t>SGL 497200,</t>
    </r>
    <r>
      <rPr>
        <i/>
        <sz val="11"/>
        <color theme="1"/>
        <rFont val="Calibri"/>
        <family val="2"/>
        <scheme val="minor"/>
      </rPr>
      <t xml:space="preserve"> Downward Adjustments of Prior-Year Paid Delivered
Orders - Obligations, Refunds Collected</t>
    </r>
  </si>
  <si>
    <r>
      <rPr>
        <sz val="11"/>
        <color theme="1"/>
        <rFont val="Calibri"/>
        <family val="2"/>
      </rPr>
      <t>SGL 498100,</t>
    </r>
    <r>
      <rPr>
        <i/>
        <sz val="11"/>
        <color theme="1"/>
        <rFont val="Calibri"/>
        <family val="2"/>
      </rPr>
      <t xml:space="preserve"> Upward Adjustments of Prior-Year Delivered Orders - Obligations, Unpaid</t>
    </r>
  </si>
  <si>
    <r>
      <rPr>
        <sz val="11"/>
        <color theme="1"/>
        <rFont val="Calibri"/>
        <family val="2"/>
      </rPr>
      <t>SGL 498200,</t>
    </r>
    <r>
      <rPr>
        <i/>
        <sz val="11"/>
        <color theme="1"/>
        <rFont val="Calibri"/>
        <family val="2"/>
      </rPr>
      <t xml:space="preserve"> Upward Adjustments of Prior-Year Delivered Orders - Obligations, Paid</t>
    </r>
  </si>
  <si>
    <r>
      <t xml:space="preserve">SGL 445000, </t>
    </r>
    <r>
      <rPr>
        <i/>
        <sz val="11"/>
        <color theme="1"/>
        <rFont val="Calibri"/>
        <family val="2"/>
        <scheme val="minor"/>
      </rPr>
      <t>Unapportioned Authority</t>
    </r>
  </si>
  <si>
    <r>
      <t xml:space="preserve">SGL 451000, </t>
    </r>
    <r>
      <rPr>
        <i/>
        <sz val="11"/>
        <color theme="1"/>
        <rFont val="Calibri"/>
        <family val="2"/>
        <scheme val="minor"/>
      </rPr>
      <t>Apportionments</t>
    </r>
  </si>
  <si>
    <r>
      <t xml:space="preserve">SGL 461000, </t>
    </r>
    <r>
      <rPr>
        <i/>
        <sz val="11"/>
        <color theme="1"/>
        <rFont val="Calibri"/>
        <family val="2"/>
        <scheme val="minor"/>
      </rPr>
      <t>Allotments – Realized Resources</t>
    </r>
    <r>
      <rPr>
        <sz val="11"/>
        <color theme="1"/>
        <rFont val="Calibri"/>
        <family val="2"/>
        <scheme val="minor"/>
      </rPr>
      <t> </t>
    </r>
  </si>
  <si>
    <r>
      <t xml:space="preserve">SGL 463000, </t>
    </r>
    <r>
      <rPr>
        <i/>
        <sz val="11"/>
        <color theme="1"/>
        <rFont val="Calibri"/>
        <family val="2"/>
        <scheme val="minor"/>
      </rPr>
      <t>Funds Not Available for Commitment/Obligation</t>
    </r>
  </si>
  <si>
    <r>
      <t xml:space="preserve">SGL 470000, </t>
    </r>
    <r>
      <rPr>
        <i/>
        <sz val="11"/>
        <color theme="1"/>
        <rFont val="Calibri"/>
        <family val="2"/>
        <scheme val="minor"/>
      </rPr>
      <t>Commitments – Programs Subject to Apportionment</t>
    </r>
    <r>
      <rPr>
        <sz val="11"/>
        <color theme="1"/>
        <rFont val="Calibri"/>
        <family val="2"/>
        <scheme val="minor"/>
      </rPr>
      <t> </t>
    </r>
  </si>
  <si>
    <t>#</t>
  </si>
  <si>
    <t>[Enter response here.]</t>
  </si>
  <si>
    <r>
      <rPr>
        <sz val="11"/>
        <color theme="1"/>
        <rFont val="Calibri"/>
        <family val="2"/>
      </rPr>
      <t>SGL 487100,</t>
    </r>
    <r>
      <rPr>
        <i/>
        <sz val="11"/>
        <color theme="1"/>
        <rFont val="Calibri"/>
        <family val="2"/>
      </rPr>
      <t xml:space="preserve"> Downward Adjustments of Prior-Year Unpaid Undelivered Orders - Obligations, Recoveries</t>
    </r>
  </si>
  <si>
    <r>
      <rPr>
        <sz val="11"/>
        <color rgb="FF000000"/>
        <rFont val="Calibri"/>
        <family val="2"/>
      </rPr>
      <t>SGL 487200,</t>
    </r>
    <r>
      <rPr>
        <i/>
        <sz val="11"/>
        <color rgb="FF000000"/>
        <rFont val="Calibri"/>
        <family val="2"/>
      </rPr>
      <t xml:space="preserve"> Downward Adjustments of Prior-Year Prepaid/Advanced Undelivered Orders - Obligations, Refunds Collected</t>
    </r>
  </si>
  <si>
    <t>Additional Required Information for the COVID-19 Related Funding</t>
  </si>
  <si>
    <t>$1.50 billion</t>
  </si>
  <si>
    <t>Bureau Name:</t>
  </si>
  <si>
    <t>Prepared by:</t>
  </si>
  <si>
    <t>Date Prepared:</t>
  </si>
  <si>
    <t>NIST Fund Group 0500</t>
  </si>
  <si>
    <t>$6.0 million</t>
  </si>
  <si>
    <t>MBDA Fund Group 0201</t>
  </si>
  <si>
    <t>NOAA Fund Group 1450</t>
  </si>
  <si>
    <t>$20.0 million</t>
  </si>
  <si>
    <t>$10.0 million</t>
  </si>
  <si>
    <t>EDA Fund Group 0125</t>
  </si>
  <si>
    <t>OIG Fund Group 0126</t>
  </si>
  <si>
    <t>$3.0 million</t>
  </si>
  <si>
    <t>up to $30.0 million</t>
  </si>
  <si>
    <t>OIG Fund Group
0126</t>
  </si>
  <si>
    <t>$3.00 Billion</t>
  </si>
  <si>
    <t>EDA Fund Group
2050</t>
  </si>
  <si>
    <t>NIST Fund Group
0525</t>
  </si>
  <si>
    <t>$150.0 million</t>
  </si>
  <si>
    <t xml:space="preserve"> </t>
  </si>
  <si>
    <t>American Rescue Plan - PL 117-2</t>
  </si>
  <si>
    <t>Funds Received in FY20 from Public Law 116-136 or Funds Received in FY21 from Public Law 117-2</t>
  </si>
  <si>
    <t>CARES ACT  - PL 116-136</t>
  </si>
  <si>
    <t>Actual Transfers Out for the period ended June 30, 2020</t>
  </si>
  <si>
    <t>COVID-19 Activity Footnote Template (3 tabs)</t>
  </si>
  <si>
    <t>$300 million</t>
  </si>
  <si>
    <t>$25 million</t>
  </si>
  <si>
    <t>MBDA Fund Group 
0201</t>
  </si>
  <si>
    <t>NTIA Fund Group 0561</t>
  </si>
  <si>
    <t>NTIA Fund Group 0560</t>
  </si>
  <si>
    <t>$285  million</t>
  </si>
  <si>
    <t>$1.3 billion</t>
  </si>
  <si>
    <r>
      <t xml:space="preserve">The data reported below must be consistent with GTAS submissions for the following Disaster Emergency Fund Codes: N - Emergency PL 116-136; O - Non-emergency PL 116-136, 116-260 (note: DEFC "O" is also used for PL 116-139, which is N/A for DOC), V - Non-emergency PL 117-2.  </t>
    </r>
    <r>
      <rPr>
        <i/>
        <sz val="11"/>
        <color theme="1"/>
        <rFont val="Calibri"/>
        <family val="2"/>
        <scheme val="minor"/>
      </rPr>
      <t>Note: Tab titled 6-30-2020 is for 2020 balances and tab titled 6-30-2021 is for 2021 balances.</t>
    </r>
  </si>
  <si>
    <t>CRRSA Act - FY 2021 Appropriations Bill - PL 116-120</t>
  </si>
  <si>
    <t>Programs/Activities that received funds from Public Laws 116-136, 116-260, 117-2</t>
  </si>
  <si>
    <t>[Enter response here.] (Note: N/A is not a suitable response - a summary must be provided)</t>
  </si>
  <si>
    <t>Please provide a summary of the financial impact that COVID-19 (including the receipt of additional budgetary resources from PL 116-136, 116-260 and 117-2) has had on the bureau:</t>
  </si>
  <si>
    <t>Provide an explanation below as to how the funds stemming from PL 116-136, 116-260, and 117-2 impact the Bureau's assets, liabilities, costs, revenues, net position, and other results:</t>
  </si>
  <si>
    <t>Provide an explanation of the purpose of the budgetary resources, and a summary of the obligations incurred as of September 30, 2021
(by each Program/Activity)</t>
  </si>
  <si>
    <t>As of September 30, 2021</t>
  </si>
  <si>
    <t>EDA Total</t>
  </si>
  <si>
    <t>NOAA Total</t>
  </si>
  <si>
    <t>NIST Total</t>
  </si>
  <si>
    <t>Department Totals</t>
  </si>
  <si>
    <t>Actual Transfers Out for the period ended September 30, 2021</t>
  </si>
  <si>
    <t>SGL 411900 - Other Appropriations Realized</t>
  </si>
  <si>
    <t>NOAA Fund Group 1450 (1090)</t>
  </si>
  <si>
    <t>NOAA Fund Group
2055 (1089)</t>
  </si>
  <si>
    <t xml:space="preserve">Total EDA </t>
  </si>
  <si>
    <t>Total Department</t>
  </si>
  <si>
    <t>Total NOAA</t>
  </si>
  <si>
    <t>Total NTIA</t>
  </si>
  <si>
    <t>Total NIST</t>
  </si>
  <si>
    <r>
      <t>New Obligations and Upward Adjustments for the period ended September 30, 2021 (</t>
    </r>
    <r>
      <rPr>
        <b/>
        <i/>
        <sz val="11"/>
        <color theme="1"/>
        <rFont val="Calibri"/>
        <family val="2"/>
        <scheme val="minor"/>
      </rPr>
      <t>In Actual Dollars)</t>
    </r>
  </si>
  <si>
    <r>
      <t xml:space="preserve">Unobligated Balances as of </t>
    </r>
    <r>
      <rPr>
        <b/>
        <sz val="11"/>
        <rFont val="Calibri"/>
        <family val="2"/>
        <scheme val="minor"/>
      </rPr>
      <t>September 30, 2021</t>
    </r>
    <r>
      <rPr>
        <b/>
        <sz val="11"/>
        <color theme="1"/>
        <rFont val="Calibri"/>
        <family val="2"/>
        <scheme val="minor"/>
      </rPr>
      <t xml:space="preserve"> (</t>
    </r>
    <r>
      <rPr>
        <b/>
        <i/>
        <sz val="11"/>
        <color theme="1"/>
        <rFont val="Calibri"/>
        <family val="2"/>
        <scheme val="minor"/>
      </rPr>
      <t>In Actual Dollars)</t>
    </r>
  </si>
  <si>
    <r>
      <t>New Obligations and Upward Adjustments for the period ended September 30, 2020 (</t>
    </r>
    <r>
      <rPr>
        <b/>
        <i/>
        <sz val="11"/>
        <color theme="1"/>
        <rFont val="Calibri"/>
        <family val="2"/>
        <scheme val="minor"/>
      </rPr>
      <t>In Actual Dollars)</t>
    </r>
  </si>
  <si>
    <r>
      <t xml:space="preserve">Unobligated Balances as of </t>
    </r>
    <r>
      <rPr>
        <b/>
        <sz val="11"/>
        <rFont val="Calibri"/>
        <family val="2"/>
        <scheme val="minor"/>
      </rPr>
      <t>September 30, 2020</t>
    </r>
    <r>
      <rPr>
        <b/>
        <sz val="11"/>
        <color theme="1"/>
        <rFont val="Calibri"/>
        <family val="2"/>
        <scheme val="minor"/>
      </rPr>
      <t xml:space="preserve"> (</t>
    </r>
    <r>
      <rPr>
        <b/>
        <i/>
        <sz val="11"/>
        <color theme="1"/>
        <rFont val="Calibri"/>
        <family val="2"/>
        <scheme val="minor"/>
      </rPr>
      <t>In Actual Dollars)</t>
    </r>
  </si>
  <si>
    <t>Instructions:  Note -The 9/30/2020 tab is pre-populated using data reported as of 9/30/2020. Please review and validate for accuracy. Please complete both the COVID-19 FN 9-30-21 and Addtl Required Info tabs.</t>
  </si>
  <si>
    <t>Less: 480100 (Beginning Balance FY 2021)</t>
  </si>
  <si>
    <t>Less: 490100 (Beginning Balance FY 2021)</t>
  </si>
  <si>
    <t xml:space="preserve">Subtotal: Ending Balances for New Obligations and Upward Adjustments for the period ended September 30, 2021 </t>
  </si>
  <si>
    <r>
      <t xml:space="preserve">The data reported below must be consistent with GTAS submissions for the following Disaster Emergency Fund Codes: N - Emergency PL 116-136; O - Non-emergency PL 116-136, 116-260 (note: DEFC "O" is also used for PL 116-139, which is N/A for DOC), V - Non-emergency PL 117-2. </t>
    </r>
    <r>
      <rPr>
        <i/>
        <sz val="11"/>
        <color theme="1"/>
        <rFont val="Calibri"/>
        <family val="2"/>
        <scheme val="minor"/>
      </rPr>
      <t>Note: Tab titled 9-30-2020 is pre-filled for 2020 balances and tab titled 9-30-2021 is for 2021 balances.</t>
    </r>
  </si>
  <si>
    <t>Subtotal: Beginning Balances</t>
  </si>
  <si>
    <t>Instructions: Enter USSGLs with credit balances as negative dollar amounts and USSGLs with debit balances as positive dollar amounts.</t>
  </si>
  <si>
    <t>Total New Obligations and Upward Adjustments for the period ended September 30, 2021 (In Actual Dollars)</t>
  </si>
  <si>
    <r>
      <t>II.3.8.35. Note</t>
    </r>
    <r>
      <rPr>
        <sz val="8"/>
        <color theme="1"/>
        <rFont val="Calibri"/>
        <family val="2"/>
      </rPr>
      <t> </t>
    </r>
    <r>
      <rPr>
        <b/>
        <i/>
        <sz val="14"/>
        <color theme="1"/>
        <rFont val="Times New Roman"/>
        <family val="1"/>
      </rPr>
      <t xml:space="preserve"> 35: COVID-19 Activity</t>
    </r>
  </si>
  <si>
    <t>Entities with a significant amount of budgetary activity in FY 2022 associated with responding to COVID-19 (COVID) (and the economic consequences of it) should include a separate COVID note. If the entity disclosed a COVID activity note for FY 2021, the FY 2022 note should, to the extent possible, be comparative. The note should also identify all other notes that discuss COVID impacts.</t>
  </si>
  <si>
    <r>
      <t>The note should state the programs or activities funded with the COVID resources; the impact of the funding on the entity’s assets, liabilities, costs, revenues, and/or net position; any other information management thinks would be useful to the reader of the AFR/PAR; and the illustrative table shown below, as appropriate</t>
    </r>
    <r>
      <rPr>
        <sz val="8"/>
        <color theme="1"/>
        <rFont val="Calibri"/>
        <family val="2"/>
      </rPr>
      <t> </t>
    </r>
    <r>
      <rPr>
        <sz val="12"/>
        <color theme="1"/>
        <rFont val="Times New Roman"/>
        <family val="1"/>
      </rPr>
      <t xml:space="preserve">. </t>
    </r>
  </si>
  <si>
    <t xml:space="preserve">COVID amounts include funds in annual and permanent appropriations that were used for COVID and funds designated with the following GTAS Disaster and Emergency Funding (DEF) Codes: </t>
  </si>
  <si>
    <t>DEF Code Value</t>
  </si>
  <si>
    <t>Public Law and Type of Funding Covered by DEF Code</t>
  </si>
  <si>
    <t>L</t>
  </si>
  <si>
    <t>Coronavirus Preparedness and Response Supplemental Appropriations Act, 2020 (Pub. L. No. 116-123), Emergency</t>
  </si>
  <si>
    <t>M</t>
  </si>
  <si>
    <t>Families First Coronavirus Response Act (Pub. L. No. 116-127), Emergency</t>
  </si>
  <si>
    <t>N</t>
  </si>
  <si>
    <t>Coronavirus Aid, Relief, and Economic Security Act (CARES Act) (Pub. L. No. 116-136), Emergency</t>
  </si>
  <si>
    <t>O</t>
  </si>
  <si>
    <t>Coronavirus Aid, Relief, and Economic Security Act (CARES Act) (Pub. L. No. 116-136), Nonemergency;</t>
  </si>
  <si>
    <t>Paycheck Protection Program and Health Care Enhancement Act (Pub. L. No. 116-139), Nonemergency;</t>
  </si>
  <si>
    <t>Consolidated Appropriations Act, 2021 (Pub. L. No. 116-260), Nonemergency;</t>
  </si>
  <si>
    <t>American Rescue Plan Act of 2021 (ARPA) (Pub. L. No. 117-2), Nonemergency</t>
  </si>
  <si>
    <t>P</t>
  </si>
  <si>
    <t>Paycheck Protection Program and Health Care Enhancement Act (Pub. L. No. 116-139), Emergency</t>
  </si>
  <si>
    <t>U</t>
  </si>
  <si>
    <t>Consolidated Appropriations Act, 2021 (ARPA) (Pub. L. No. 116-260), Emergency</t>
  </si>
  <si>
    <t>V</t>
  </si>
  <si>
    <t>American Rescue Plan Act of 2021 (Pub. L. No. 117-2), Nonemergency</t>
  </si>
  <si>
    <r>
      <t>Entities are encouraged to use a presentation similar to the illustrative table below to disclose in one table budgetary information about all COVID DEF Codes. Explain</t>
    </r>
    <r>
      <rPr>
        <sz val="8"/>
        <color theme="1"/>
        <rFont val="Calibri"/>
        <family val="2"/>
      </rPr>
      <t> </t>
    </r>
    <r>
      <rPr>
        <sz val="12"/>
        <color theme="1"/>
        <rFont val="Times New Roman"/>
        <family val="1"/>
      </rPr>
      <t xml:space="preserve"> any differences between the amounts reported below and amounts reported to GTAS. </t>
    </r>
  </si>
  <si>
    <t>COVID-19 Activity Funded by DEF Code L, M, N, O, P, U, or V</t>
  </si>
  <si>
    <t>FY 2022</t>
  </si>
  <si>
    <t>FY 2021</t>
  </si>
  <si>
    <t xml:space="preserve">Budgetary Resources: Unobligated (and unexpired) Balance Carried Forward from PY </t>
  </si>
  <si>
    <t xml:space="preserve">    New Budget Authority (+)</t>
  </si>
  <si>
    <t xml:space="preserve">    Rescissions(-)/Other Changes (+/-) to Budgetary Resources </t>
  </si>
  <si>
    <t xml:space="preserve">    Budgetary Resources Obligated (-)</t>
  </si>
  <si>
    <t>Budgetary Resources: Ending Unobligated (and unexpired) Balance to be Carried Forward</t>
  </si>
  <si>
    <t>Outlays, Net (Total)</t>
  </si>
  <si>
    <t xml:space="preserve">In addition to the amounts reported above, entities should separately report amounts from annual and permanent appropriations that were used for COVID, including, as appropriate, the types of information in the table above. </t>
  </si>
  <si>
    <t>Significant entities required to prepare financial statements in accordance with accounting standards other than those promulgated by FASAB will be contacted by Fiscal Service for COVID information necessary for the audit of the Government-wide statements.</t>
  </si>
  <si>
    <t>Please provide any other information the bureau believes would be useful to the reader of the FY 2022 financial report/statements:</t>
  </si>
  <si>
    <t>Funds Received in FY20 from Public Law 116-136 or Funds Received in FY21 from Public Laws 117-2 and 116-120</t>
  </si>
  <si>
    <t xml:space="preserve">Funds Received in FY20 from Public Law 116-136 or Funds Received in FY21 from Public Laws 116-20 and 117-2 </t>
  </si>
  <si>
    <t>Less: 480100 (Beginning Balance FY 2022)</t>
  </si>
  <si>
    <t>Less: 490100 (Beginning Balance FY 2022)</t>
  </si>
  <si>
    <t xml:space="preserve">COVID-19 Activity Footnote Template </t>
  </si>
  <si>
    <r>
      <t xml:space="preserve">SGL 419000, Transfers - </t>
    </r>
    <r>
      <rPr>
        <i/>
        <sz val="11"/>
        <color theme="1"/>
        <rFont val="Calibri"/>
        <family val="2"/>
        <scheme val="minor"/>
      </rPr>
      <t>PY Authority</t>
    </r>
  </si>
  <si>
    <r>
      <t xml:space="preserve">SGL 419000, </t>
    </r>
    <r>
      <rPr>
        <i/>
        <sz val="11"/>
        <color theme="1"/>
        <rFont val="Calibri"/>
        <family val="2"/>
        <scheme val="minor"/>
      </rPr>
      <t>Transfers - PY Authority</t>
    </r>
  </si>
  <si>
    <t>Instructions: Enter USSGLs with credit balances as negative dollar amounts and USSGLs with debit balances as positive dollar amounts. Green tabs require input. Blue tabs are informational.</t>
  </si>
  <si>
    <t>As of September 30, 2022</t>
  </si>
  <si>
    <t>Actual Transfers Out for the year ended September 30, 2022</t>
  </si>
  <si>
    <r>
      <t>New Obligations and Upward Adjustments for the year ended September 30, 2022 (</t>
    </r>
    <r>
      <rPr>
        <b/>
        <i/>
        <sz val="11"/>
        <color theme="1"/>
        <rFont val="Calibri"/>
        <family val="2"/>
        <scheme val="minor"/>
      </rPr>
      <t>In Actual Dollars)</t>
    </r>
  </si>
  <si>
    <t>Less: 480200 (Beginning Balance FY 2022)</t>
  </si>
  <si>
    <t xml:space="preserve">Subtotal: Ending Balances for New Obligations and Upward Adjustments for the year ended September 30, 2022 </t>
  </si>
  <si>
    <t>Total New Obligations and Upward Adjustments for the period ended September 30, 2022 (In Actual Dollars)</t>
  </si>
  <si>
    <r>
      <t xml:space="preserve">Unobligated Balances as of </t>
    </r>
    <r>
      <rPr>
        <b/>
        <sz val="11"/>
        <rFont val="Calibri"/>
        <family val="2"/>
        <scheme val="minor"/>
      </rPr>
      <t>September 30, 2022</t>
    </r>
    <r>
      <rPr>
        <b/>
        <sz val="11"/>
        <color theme="1"/>
        <rFont val="Calibri"/>
        <family val="2"/>
        <scheme val="minor"/>
      </rPr>
      <t xml:space="preserve"> (</t>
    </r>
    <r>
      <rPr>
        <b/>
        <i/>
        <sz val="11"/>
        <color theme="1"/>
        <rFont val="Calibri"/>
        <family val="2"/>
        <scheme val="minor"/>
      </rPr>
      <t>In Actual Dollars)</t>
    </r>
  </si>
  <si>
    <r>
      <t xml:space="preserve">The data reported below must be consistent with GTAS submissions for the following Disaster Emergency Fund Codes: N - Emergency PL 116-136; O - Non-emergency PL 116-136, 116-260 (note: DEFC "O" is also used for PL 116-139, which is N/A for DOC), V - Non-emergency PL 117-2. </t>
    </r>
    <r>
      <rPr>
        <i/>
        <sz val="11"/>
        <color theme="1"/>
        <rFont val="Calibri"/>
        <family val="2"/>
        <scheme val="minor"/>
      </rPr>
      <t>Note: Tabs titled 9-30-2021 and 9-30-20 are pre-filled with previously reported balances and tab titled 9-30-2022 is for 2022 balances.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</si>
</sst>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font>
    <font>
      <i/>
      <sz val="11"/>
      <color theme="1"/>
      <name val="Calibri"/>
      <family val="2"/>
    </font>
    <font>
      <sz val="11"/>
      <color rgb="FF000000"/>
      <name val="Calibri"/>
      <family val="2"/>
    </font>
    <font>
      <i/>
      <sz val="11"/>
      <color rgb="FF000000"/>
      <name val="Calibri"/>
      <family val="2"/>
    </font>
    <font>
      <b/>
      <sz val="11"/>
      <name val="Calibri"/>
      <family val="2"/>
      <scheme val="minor"/>
    </font>
    <font>
      <b/>
      <i/>
      <sz val="14"/>
      <color theme="1"/>
      <name val="Times New Roman"/>
      <family val="1"/>
    </font>
    <font>
      <sz val="8"/>
      <color theme="1"/>
      <name val="Calibri"/>
      <family val="2"/>
    </font>
    <font>
      <sz val="12"/>
      <color theme="1"/>
      <name val="Times New Roman"/>
      <family val="1"/>
    </font>
    <font>
      <b/>
      <sz val="12"/>
      <color theme="1"/>
      <name val="Times New Roman"/>
      <family val="1"/>
    </font>
    <font>
      <sz val="8"/>
      <color theme="1"/>
      <name val="Calibri"/>
      <family val="2"/>
      <scheme val="minor"/>
    </font>
  </fonts>
  <fills count="8">
    <fill>
      <patternFill patternType="none"/>
    </fill>
    <fill>
      <patternFill patternType="gray125"/>
    </fill>
    <fill>
      <patternFill patternType="solid">
        <fgColor theme="1" tint="0.49998474074526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tint="0.34998626667073579"/>
        <bgColor indexed="64"/>
      </patternFill>
    </fill>
  </fills>
  <borders count="2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132">
    <xf numFmtId="0" fontId="0" fillId="0" borderId="0" xfId="0"/>
    <xf numFmtId="0" fontId="2" fillId="0" borderId="0" xfId="0" applyFont="1"/>
    <xf numFmtId="0" fontId="2" fillId="0" borderId="4" xfId="0" applyFont="1" applyBorder="1"/>
    <xf numFmtId="0" fontId="2" fillId="0" borderId="9" xfId="0" applyFont="1" applyBorder="1" applyAlignment="1">
      <alignment wrapText="1"/>
    </xf>
    <xf numFmtId="0" fontId="0" fillId="0" borderId="10" xfId="0" applyBorder="1"/>
    <xf numFmtId="0" fontId="2" fillId="0" borderId="10" xfId="0" applyFont="1" applyBorder="1"/>
    <xf numFmtId="0" fontId="4" fillId="0" borderId="11" xfId="0" applyFont="1" applyBorder="1"/>
    <xf numFmtId="0" fontId="0" fillId="0" borderId="11" xfId="0" applyBorder="1"/>
    <xf numFmtId="0" fontId="3" fillId="0" borderId="10" xfId="0" applyFont="1" applyBorder="1"/>
    <xf numFmtId="0" fontId="3" fillId="0" borderId="10" xfId="0" applyFont="1" applyBorder="1" applyAlignment="1">
      <alignment wrapText="1"/>
    </xf>
    <xf numFmtId="0" fontId="6" fillId="0" borderId="10" xfId="0" applyFont="1" applyBorder="1" applyAlignment="1">
      <alignment vertical="center" wrapText="1"/>
    </xf>
    <xf numFmtId="0" fontId="8" fillId="0" borderId="10" xfId="0" applyFont="1" applyBorder="1" applyAlignment="1">
      <alignment vertical="center" wrapText="1"/>
    </xf>
    <xf numFmtId="0" fontId="6" fillId="0" borderId="11" xfId="0" applyFont="1" applyBorder="1" applyAlignment="1">
      <alignment vertical="center" wrapText="1"/>
    </xf>
    <xf numFmtId="0" fontId="2" fillId="0" borderId="11" xfId="0" applyFont="1" applyBorder="1" applyAlignment="1">
      <alignment wrapText="1"/>
    </xf>
    <xf numFmtId="0" fontId="2" fillId="0" borderId="9" xfId="0" applyFont="1" applyBorder="1"/>
    <xf numFmtId="0" fontId="0" fillId="0" borderId="8" xfId="0" applyBorder="1"/>
    <xf numFmtId="0" fontId="2" fillId="0" borderId="12" xfId="0" applyFont="1" applyBorder="1"/>
    <xf numFmtId="0" fontId="2" fillId="0" borderId="9" xfId="0" applyFont="1" applyBorder="1" applyAlignment="1">
      <alignment horizontal="center" vertical="center" wrapText="1"/>
    </xf>
    <xf numFmtId="0" fontId="0" fillId="0" borderId="9" xfId="0" applyBorder="1" applyAlignment="1">
      <alignment wrapText="1"/>
    </xf>
    <xf numFmtId="0" fontId="2" fillId="0" borderId="9" xfId="0" applyFont="1" applyBorder="1" applyAlignment="1">
      <alignment horizontal="center" vertical="center"/>
    </xf>
    <xf numFmtId="0" fontId="0" fillId="0" borderId="9" xfId="0" applyBorder="1" applyAlignment="1">
      <alignment horizontal="center" vertical="center"/>
    </xf>
    <xf numFmtId="0" fontId="0" fillId="2" borderId="1" xfId="0" applyFill="1" applyBorder="1"/>
    <xf numFmtId="0" fontId="0" fillId="2" borderId="0" xfId="0" applyFill="1"/>
    <xf numFmtId="0" fontId="2" fillId="0" borderId="0" xfId="0" applyFont="1" applyAlignment="1">
      <alignment horizontal="left"/>
    </xf>
    <xf numFmtId="0" fontId="0" fillId="0" borderId="0" xfId="0" applyAlignment="1">
      <alignment wrapText="1"/>
    </xf>
    <xf numFmtId="0" fontId="0" fillId="0" borderId="13" xfId="0" applyBorder="1" applyAlignment="1">
      <alignment wrapText="1"/>
    </xf>
    <xf numFmtId="0" fontId="0" fillId="0" borderId="5" xfId="0" applyBorder="1" applyAlignment="1">
      <alignment wrapText="1"/>
    </xf>
    <xf numFmtId="0" fontId="0" fillId="2" borderId="2" xfId="0" applyFill="1" applyBorder="1" applyAlignment="1">
      <alignment horizontal="right" wrapText="1"/>
    </xf>
    <xf numFmtId="0" fontId="0" fillId="2" borderId="0" xfId="0" applyFill="1" applyAlignment="1">
      <alignment horizontal="right" wrapText="1"/>
    </xf>
    <xf numFmtId="0" fontId="0" fillId="2" borderId="6" xfId="0" applyFill="1" applyBorder="1" applyAlignment="1">
      <alignment horizontal="right" wrapText="1"/>
    </xf>
    <xf numFmtId="0" fontId="0" fillId="2" borderId="3" xfId="0" applyFill="1" applyBorder="1" applyAlignment="1">
      <alignment horizontal="right" wrapText="1"/>
    </xf>
    <xf numFmtId="0" fontId="0" fillId="2" borderId="1" xfId="0" applyFill="1" applyBorder="1" applyAlignment="1">
      <alignment horizontal="right" wrapText="1"/>
    </xf>
    <xf numFmtId="0" fontId="0" fillId="2" borderId="7" xfId="0" applyFill="1" applyBorder="1" applyAlignment="1">
      <alignment horizontal="right" wrapText="1"/>
    </xf>
    <xf numFmtId="44" fontId="0" fillId="0" borderId="2" xfId="1" applyFont="1" applyFill="1" applyBorder="1" applyAlignment="1">
      <alignment horizontal="right" wrapText="1"/>
    </xf>
    <xf numFmtId="44" fontId="0" fillId="0" borderId="3" xfId="1" applyFont="1" applyFill="1" applyBorder="1" applyAlignment="1">
      <alignment horizontal="right" wrapText="1"/>
    </xf>
    <xf numFmtId="44" fontId="0" fillId="0" borderId="4" xfId="0" applyNumberFormat="1" applyBorder="1" applyAlignment="1">
      <alignment horizontal="right" wrapText="1"/>
    </xf>
    <xf numFmtId="44" fontId="0" fillId="0" borderId="2" xfId="1" applyFont="1" applyBorder="1" applyAlignment="1">
      <alignment horizontal="right" wrapText="1"/>
    </xf>
    <xf numFmtId="44" fontId="0" fillId="0" borderId="2" xfId="1" applyFont="1" applyBorder="1" applyAlignment="1">
      <alignment wrapText="1"/>
    </xf>
    <xf numFmtId="44" fontId="0" fillId="0" borderId="3" xfId="1" applyFont="1" applyBorder="1" applyAlignment="1">
      <alignment wrapText="1"/>
    </xf>
    <xf numFmtId="44" fontId="0" fillId="0" borderId="4" xfId="1" applyFont="1" applyBorder="1" applyAlignment="1">
      <alignment wrapText="1"/>
    </xf>
    <xf numFmtId="0" fontId="0" fillId="2" borderId="4" xfId="0" applyFill="1" applyBorder="1" applyAlignment="1">
      <alignment wrapText="1"/>
    </xf>
    <xf numFmtId="44" fontId="0" fillId="0" borderId="12" xfId="1" applyFont="1" applyBorder="1" applyAlignment="1">
      <alignment wrapText="1"/>
    </xf>
    <xf numFmtId="44" fontId="0" fillId="0" borderId="10" xfId="1" applyFont="1" applyFill="1" applyBorder="1" applyAlignment="1">
      <alignment horizontal="right" wrapText="1"/>
    </xf>
    <xf numFmtId="44" fontId="0" fillId="0" borderId="11" xfId="1" applyFont="1" applyFill="1" applyBorder="1" applyAlignment="1">
      <alignment horizontal="right" wrapText="1"/>
    </xf>
    <xf numFmtId="44" fontId="0" fillId="0" borderId="9" xfId="0" applyNumberFormat="1" applyBorder="1" applyAlignment="1">
      <alignment horizontal="right" wrapText="1"/>
    </xf>
    <xf numFmtId="0" fontId="0" fillId="2" borderId="11" xfId="0" applyFill="1" applyBorder="1" applyAlignment="1">
      <alignment horizontal="right" wrapText="1"/>
    </xf>
    <xf numFmtId="44" fontId="0" fillId="0" borderId="10" xfId="1" applyFont="1" applyBorder="1" applyAlignment="1">
      <alignment horizontal="right" wrapText="1"/>
    </xf>
    <xf numFmtId="44" fontId="0" fillId="0" borderId="10" xfId="1" applyFont="1" applyBorder="1" applyAlignment="1">
      <alignment wrapText="1"/>
    </xf>
    <xf numFmtId="44" fontId="0" fillId="0" borderId="11" xfId="1" applyFont="1" applyBorder="1" applyAlignment="1">
      <alignment wrapText="1"/>
    </xf>
    <xf numFmtId="0" fontId="0" fillId="2" borderId="9" xfId="0" applyFill="1" applyBorder="1" applyAlignment="1">
      <alignment wrapText="1"/>
    </xf>
    <xf numFmtId="44" fontId="0" fillId="0" borderId="8" xfId="1" applyFont="1" applyBorder="1" applyAlignment="1">
      <alignment wrapText="1"/>
    </xf>
    <xf numFmtId="0" fontId="2" fillId="0" borderId="9" xfId="0" applyFont="1" applyBorder="1" applyAlignment="1">
      <alignment horizontal="center" wrapText="1"/>
    </xf>
    <xf numFmtId="0" fontId="0" fillId="0" borderId="0" xfId="0" applyAlignment="1">
      <alignment horizontal="left" vertical="top" wrapText="1"/>
    </xf>
    <xf numFmtId="0" fontId="0" fillId="0" borderId="6" xfId="0" applyBorder="1" applyAlignment="1">
      <alignment horizontal="left" vertical="top" wrapText="1"/>
    </xf>
    <xf numFmtId="0" fontId="0" fillId="3" borderId="9" xfId="0" applyFill="1" applyBorder="1" applyAlignment="1">
      <alignment horizontal="right" wrapText="1"/>
    </xf>
    <xf numFmtId="0" fontId="0" fillId="4" borderId="9" xfId="0" applyFill="1" applyBorder="1" applyAlignment="1">
      <alignment horizontal="right" wrapText="1"/>
    </xf>
    <xf numFmtId="0" fontId="0" fillId="5" borderId="9" xfId="0" applyFill="1" applyBorder="1" applyAlignment="1">
      <alignment horizontal="right" wrapText="1"/>
    </xf>
    <xf numFmtId="0" fontId="2" fillId="3" borderId="9" xfId="0" applyFont="1" applyFill="1" applyBorder="1" applyAlignment="1">
      <alignment horizontal="center" wrapText="1"/>
    </xf>
    <xf numFmtId="0" fontId="2" fillId="5" borderId="14" xfId="0" applyFont="1" applyFill="1" applyBorder="1" applyAlignment="1">
      <alignment horizontal="center" wrapText="1"/>
    </xf>
    <xf numFmtId="44" fontId="0" fillId="3" borderId="2" xfId="1" applyFont="1" applyFill="1" applyBorder="1" applyAlignment="1">
      <alignment horizontal="right" wrapText="1"/>
    </xf>
    <xf numFmtId="0" fontId="0" fillId="3" borderId="2" xfId="0" applyFill="1" applyBorder="1" applyAlignment="1">
      <alignment horizontal="right" wrapText="1"/>
    </xf>
    <xf numFmtId="0" fontId="0" fillId="3" borderId="3" xfId="0" applyFill="1" applyBorder="1" applyAlignment="1">
      <alignment horizontal="right" wrapText="1"/>
    </xf>
    <xf numFmtId="44" fontId="0" fillId="3" borderId="3" xfId="1" applyFont="1" applyFill="1" applyBorder="1" applyAlignment="1">
      <alignment horizontal="right" wrapText="1"/>
    </xf>
    <xf numFmtId="44" fontId="0" fillId="3" borderId="4" xfId="0" applyNumberFormat="1" applyFill="1" applyBorder="1" applyAlignment="1">
      <alignment horizontal="right" wrapText="1"/>
    </xf>
    <xf numFmtId="44" fontId="0" fillId="3" borderId="2" xfId="1" applyFont="1" applyFill="1" applyBorder="1" applyAlignment="1">
      <alignment wrapText="1"/>
    </xf>
    <xf numFmtId="44" fontId="0" fillId="3" borderId="3" xfId="1" applyFont="1" applyFill="1" applyBorder="1" applyAlignment="1">
      <alignment wrapText="1"/>
    </xf>
    <xf numFmtId="44" fontId="0" fillId="3" borderId="4" xfId="1" applyFont="1" applyFill="1" applyBorder="1" applyAlignment="1">
      <alignment wrapText="1"/>
    </xf>
    <xf numFmtId="0" fontId="0" fillId="3" borderId="4" xfId="0" applyFill="1" applyBorder="1" applyAlignment="1">
      <alignment wrapText="1"/>
    </xf>
    <xf numFmtId="44" fontId="0" fillId="3" borderId="12" xfId="1" applyFont="1" applyFill="1" applyBorder="1" applyAlignment="1">
      <alignment wrapText="1"/>
    </xf>
    <xf numFmtId="0" fontId="0" fillId="3" borderId="0" xfId="0" applyFill="1" applyAlignment="1">
      <alignment horizontal="right" wrapText="1"/>
    </xf>
    <xf numFmtId="0" fontId="0" fillId="3" borderId="1" xfId="0" applyFill="1" applyBorder="1" applyAlignment="1">
      <alignment horizontal="right" wrapText="1"/>
    </xf>
    <xf numFmtId="44" fontId="0" fillId="0" borderId="2" xfId="1" applyFont="1" applyFill="1" applyBorder="1" applyAlignment="1">
      <alignment wrapText="1"/>
    </xf>
    <xf numFmtId="0" fontId="2" fillId="4" borderId="4" xfId="0" applyFont="1" applyFill="1" applyBorder="1" applyAlignment="1">
      <alignment horizontal="center" wrapText="1"/>
    </xf>
    <xf numFmtId="0" fontId="2" fillId="5" borderId="9" xfId="0" applyFont="1" applyFill="1" applyBorder="1" applyAlignment="1">
      <alignment horizontal="center" wrapText="1"/>
    </xf>
    <xf numFmtId="44" fontId="2" fillId="5" borderId="10" xfId="1" applyFont="1" applyFill="1" applyBorder="1" applyAlignment="1">
      <alignment horizontal="right" wrapText="1"/>
    </xf>
    <xf numFmtId="0" fontId="2" fillId="5" borderId="9" xfId="0" applyFont="1" applyFill="1" applyBorder="1" applyAlignment="1">
      <alignment horizontal="right" wrapText="1"/>
    </xf>
    <xf numFmtId="0" fontId="2" fillId="5" borderId="6" xfId="0" applyFont="1" applyFill="1" applyBorder="1" applyAlignment="1">
      <alignment horizontal="right" wrapText="1"/>
    </xf>
    <xf numFmtId="0" fontId="2" fillId="5" borderId="7" xfId="0" applyFont="1" applyFill="1" applyBorder="1" applyAlignment="1">
      <alignment horizontal="right" wrapText="1"/>
    </xf>
    <xf numFmtId="44" fontId="2" fillId="5" borderId="11" xfId="1" applyFont="1" applyFill="1" applyBorder="1" applyAlignment="1">
      <alignment horizontal="right" wrapText="1"/>
    </xf>
    <xf numFmtId="44" fontId="2" fillId="5" borderId="9" xfId="0" applyNumberFormat="1" applyFont="1" applyFill="1" applyBorder="1" applyAlignment="1">
      <alignment horizontal="right" wrapText="1"/>
    </xf>
    <xf numFmtId="0" fontId="2" fillId="5" borderId="11" xfId="0" applyFont="1" applyFill="1" applyBorder="1" applyAlignment="1">
      <alignment horizontal="right" wrapText="1"/>
    </xf>
    <xf numFmtId="44" fontId="2" fillId="5" borderId="10" xfId="1" applyFont="1" applyFill="1" applyBorder="1" applyAlignment="1">
      <alignment wrapText="1"/>
    </xf>
    <xf numFmtId="44" fontId="2" fillId="5" borderId="11" xfId="1" applyFont="1" applyFill="1" applyBorder="1" applyAlignment="1">
      <alignment wrapText="1"/>
    </xf>
    <xf numFmtId="44" fontId="2" fillId="5" borderId="9" xfId="1" applyFont="1" applyFill="1" applyBorder="1" applyAlignment="1">
      <alignment wrapText="1"/>
    </xf>
    <xf numFmtId="0" fontId="2" fillId="5" borderId="9" xfId="0" applyFont="1" applyFill="1" applyBorder="1" applyAlignment="1">
      <alignment wrapText="1"/>
    </xf>
    <xf numFmtId="44" fontId="2" fillId="5" borderId="8" xfId="1" applyFont="1" applyFill="1" applyBorder="1" applyAlignment="1">
      <alignment wrapText="1"/>
    </xf>
    <xf numFmtId="44" fontId="2" fillId="5" borderId="4" xfId="1" applyFont="1" applyFill="1" applyBorder="1" applyAlignment="1">
      <alignment wrapText="1"/>
    </xf>
    <xf numFmtId="44" fontId="2" fillId="0" borderId="4" xfId="1" applyFont="1" applyBorder="1" applyAlignment="1">
      <alignment wrapText="1"/>
    </xf>
    <xf numFmtId="44" fontId="2" fillId="3" borderId="4" xfId="1" applyFont="1" applyFill="1" applyBorder="1" applyAlignment="1">
      <alignment wrapText="1"/>
    </xf>
    <xf numFmtId="44" fontId="2" fillId="0" borderId="9" xfId="1" applyFont="1" applyBorder="1" applyAlignment="1">
      <alignment wrapText="1"/>
    </xf>
    <xf numFmtId="44" fontId="2" fillId="0" borderId="4" xfId="0" applyNumberFormat="1" applyFont="1" applyBorder="1" applyAlignment="1">
      <alignment horizontal="right" wrapText="1"/>
    </xf>
    <xf numFmtId="44" fontId="2" fillId="3" borderId="4" xfId="0" applyNumberFormat="1" applyFont="1" applyFill="1" applyBorder="1" applyAlignment="1">
      <alignment horizontal="right" wrapText="1"/>
    </xf>
    <xf numFmtId="44" fontId="2" fillId="0" borderId="9" xfId="0" applyNumberFormat="1" applyFont="1" applyBorder="1" applyAlignment="1">
      <alignment horizontal="right" wrapText="1"/>
    </xf>
    <xf numFmtId="44" fontId="0" fillId="3" borderId="10" xfId="1" applyFont="1" applyFill="1" applyBorder="1" applyAlignment="1">
      <alignment horizontal="right" wrapText="1"/>
    </xf>
    <xf numFmtId="44" fontId="0" fillId="3" borderId="11" xfId="1" applyFont="1" applyFill="1" applyBorder="1" applyAlignment="1">
      <alignment horizontal="right" wrapText="1"/>
    </xf>
    <xf numFmtId="44" fontId="0" fillId="3" borderId="9" xfId="0" applyNumberFormat="1" applyFill="1" applyBorder="1" applyAlignment="1">
      <alignment horizontal="right" wrapText="1"/>
    </xf>
    <xf numFmtId="44" fontId="0" fillId="3" borderId="10" xfId="1" applyFont="1" applyFill="1" applyBorder="1" applyAlignment="1">
      <alignment wrapText="1"/>
    </xf>
    <xf numFmtId="44" fontId="0" fillId="3" borderId="11" xfId="1" applyFont="1" applyFill="1" applyBorder="1" applyAlignment="1">
      <alignment wrapText="1"/>
    </xf>
    <xf numFmtId="0" fontId="0" fillId="6" borderId="9" xfId="0" applyFill="1" applyBorder="1" applyAlignment="1">
      <alignment horizontal="right" wrapText="1"/>
    </xf>
    <xf numFmtId="0" fontId="2" fillId="0" borderId="4" xfId="0" applyFont="1" applyBorder="1" applyAlignment="1">
      <alignment wrapText="1"/>
    </xf>
    <xf numFmtId="44" fontId="0" fillId="3" borderId="9" xfId="1" applyFont="1" applyFill="1" applyBorder="1" applyAlignment="1">
      <alignment wrapText="1"/>
    </xf>
    <xf numFmtId="0" fontId="0" fillId="7" borderId="4" xfId="0" applyFill="1" applyBorder="1" applyAlignment="1">
      <alignment wrapText="1"/>
    </xf>
    <xf numFmtId="0" fontId="0" fillId="7" borderId="9" xfId="0" applyFill="1" applyBorder="1" applyAlignment="1">
      <alignment wrapText="1"/>
    </xf>
    <xf numFmtId="0" fontId="10" fillId="0" borderId="0" xfId="0" applyFont="1" applyAlignment="1">
      <alignment vertical="center"/>
    </xf>
    <xf numFmtId="0" fontId="12" fillId="0" borderId="0" xfId="0" applyFont="1" applyAlignment="1">
      <alignment vertical="center"/>
    </xf>
    <xf numFmtId="0" fontId="13" fillId="0" borderId="16" xfId="0" applyFont="1" applyBorder="1" applyAlignment="1">
      <alignment vertical="center" wrapText="1"/>
    </xf>
    <xf numFmtId="0" fontId="13" fillId="0" borderId="17" xfId="0" applyFont="1" applyBorder="1" applyAlignment="1">
      <alignment horizontal="center"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0" xfId="0" applyFont="1" applyAlignment="1">
      <alignment vertical="center" wrapText="1"/>
    </xf>
    <xf numFmtId="0" fontId="12" fillId="0" borderId="21"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4" fillId="0" borderId="0" xfId="0" applyFont="1" applyAlignment="1">
      <alignment vertical="center"/>
    </xf>
    <xf numFmtId="0" fontId="0" fillId="0" borderId="9" xfId="0" applyBorder="1" applyAlignment="1">
      <alignment horizontal="left" vertical="top" wrapText="1"/>
    </xf>
    <xf numFmtId="0" fontId="2" fillId="4" borderId="9" xfId="0" applyFont="1" applyFill="1" applyBorder="1" applyAlignment="1">
      <alignment horizontal="center" wrapText="1"/>
    </xf>
    <xf numFmtId="0" fontId="2" fillId="5" borderId="4" xfId="0" applyFont="1" applyFill="1" applyBorder="1" applyAlignment="1">
      <alignment horizontal="center" wrapText="1"/>
    </xf>
    <xf numFmtId="0" fontId="2" fillId="5" borderId="15" xfId="0" applyFont="1" applyFill="1" applyBorder="1" applyAlignment="1">
      <alignment horizontal="center" wrapText="1"/>
    </xf>
    <xf numFmtId="0" fontId="2" fillId="5" borderId="14" xfId="0" applyFont="1" applyFill="1" applyBorder="1" applyAlignment="1">
      <alignment horizontal="center" wrapText="1"/>
    </xf>
    <xf numFmtId="0" fontId="2" fillId="6" borderId="9" xfId="0" applyFont="1" applyFill="1" applyBorder="1" applyAlignment="1">
      <alignment horizontal="center" wrapText="1"/>
    </xf>
    <xf numFmtId="0" fontId="2" fillId="0" borderId="9" xfId="0" applyFont="1"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xf>
    <xf numFmtId="0" fontId="2" fillId="3" borderId="4" xfId="0" applyFont="1" applyFill="1" applyBorder="1" applyAlignment="1">
      <alignment horizontal="left" wrapText="1"/>
    </xf>
    <xf numFmtId="0" fontId="2" fillId="3" borderId="15" xfId="0" applyFont="1" applyFill="1" applyBorder="1" applyAlignment="1">
      <alignment horizontal="left" wrapText="1"/>
    </xf>
    <xf numFmtId="0" fontId="2" fillId="3" borderId="14" xfId="0" applyFont="1" applyFill="1" applyBorder="1" applyAlignment="1">
      <alignment horizontal="left" wrapText="1"/>
    </xf>
    <xf numFmtId="0" fontId="2" fillId="4" borderId="3" xfId="0" applyFont="1" applyFill="1" applyBorder="1" applyAlignment="1">
      <alignment horizontal="center" wrapText="1"/>
    </xf>
    <xf numFmtId="0" fontId="2" fillId="4" borderId="1" xfId="0" applyFont="1" applyFill="1" applyBorder="1" applyAlignment="1">
      <alignment horizontal="center" wrapText="1"/>
    </xf>
    <xf numFmtId="0" fontId="12" fillId="0" borderId="22" xfId="0" applyFont="1" applyBorder="1" applyAlignment="1">
      <alignment vertical="center" wrapText="1"/>
    </xf>
    <xf numFmtId="0" fontId="12" fillId="0" borderId="20" xfId="0" applyFont="1" applyBorder="1" applyAlignment="1">
      <alignment vertical="center" wrapText="1"/>
    </xf>
    <xf numFmtId="0" fontId="12" fillId="0" borderId="18"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alzer, Kristin (Federal)" id="{D959AF5D-DE0D-42F0-9144-67761F7F2E16}" userId="S::KSalzer@doc.gov::4126a6b3-93b2-4d7c-8786-d1cce470d15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2" dT="2021-08-04T14:11:42.35" personId="{D959AF5D-DE0D-42F0-9144-67761F7F2E16}" id="{DC4026D2-91DF-489E-BDFE-91B97FA664AF}">
    <text>MBDA uses Disaster Emergency Fund Code 'O' for this funding.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3A48-863E-4417-9A70-70B51CC63E3B}">
  <sheetPr>
    <tabColor theme="9" tint="0.39997558519241921"/>
  </sheetPr>
  <dimension ref="A1:Y56"/>
  <sheetViews>
    <sheetView tabSelected="1" zoomScale="85" zoomScaleNormal="85" workbookViewId="0">
      <selection activeCell="J7" sqref="J7"/>
    </sheetView>
  </sheetViews>
  <sheetFormatPr defaultRowHeight="15" x14ac:dyDescent="0.25"/>
  <cols>
    <col min="1" max="1" width="58.85546875" customWidth="1"/>
    <col min="2" max="24" width="17.5703125" style="24" customWidth="1"/>
    <col min="25" max="25" width="18.7109375" customWidth="1"/>
  </cols>
  <sheetData>
    <row r="1" spans="1:25" x14ac:dyDescent="0.25">
      <c r="A1" s="1" t="s">
        <v>138</v>
      </c>
    </row>
    <row r="2" spans="1:25" x14ac:dyDescent="0.25">
      <c r="A2" s="1" t="s">
        <v>142</v>
      </c>
    </row>
    <row r="3" spans="1:25" x14ac:dyDescent="0.25">
      <c r="A3" s="1"/>
    </row>
    <row r="4" spans="1:25" x14ac:dyDescent="0.25">
      <c r="A4" s="1" t="s">
        <v>34</v>
      </c>
    </row>
    <row r="5" spans="1:25" x14ac:dyDescent="0.25">
      <c r="A5" s="1" t="s">
        <v>35</v>
      </c>
    </row>
    <row r="6" spans="1:25" x14ac:dyDescent="0.25">
      <c r="A6" s="1" t="s">
        <v>36</v>
      </c>
    </row>
    <row r="8" spans="1:25" x14ac:dyDescent="0.25">
      <c r="A8" s="16" t="s">
        <v>141</v>
      </c>
      <c r="B8" s="25"/>
      <c r="C8" s="25"/>
      <c r="D8" s="25"/>
      <c r="E8" s="25"/>
      <c r="F8" s="25"/>
      <c r="G8" s="26"/>
    </row>
    <row r="9" spans="1:25" ht="15" customHeight="1" x14ac:dyDescent="0.25">
      <c r="A9" s="114" t="s">
        <v>149</v>
      </c>
      <c r="B9" s="114"/>
      <c r="C9" s="114"/>
      <c r="D9" s="114"/>
      <c r="E9" s="114"/>
      <c r="F9" s="114"/>
      <c r="G9" s="114"/>
      <c r="H9" s="52"/>
    </row>
    <row r="10" spans="1:25" ht="38.25" customHeight="1" x14ac:dyDescent="0.25">
      <c r="A10" s="114"/>
      <c r="B10" s="114"/>
      <c r="C10" s="114"/>
      <c r="D10" s="114"/>
      <c r="E10" s="114"/>
      <c r="F10" s="114"/>
      <c r="G10" s="114"/>
      <c r="H10" s="52"/>
    </row>
    <row r="11" spans="1:25" x14ac:dyDescent="0.25">
      <c r="A11" s="52"/>
      <c r="B11" s="52"/>
      <c r="C11" s="52"/>
      <c r="D11" s="52"/>
      <c r="E11" s="52"/>
      <c r="F11" s="52"/>
      <c r="G11" s="53"/>
      <c r="H11" s="52"/>
    </row>
    <row r="12" spans="1:25" ht="15" customHeight="1" x14ac:dyDescent="0.25">
      <c r="B12" s="115" t="s">
        <v>55</v>
      </c>
      <c r="C12" s="115"/>
      <c r="D12" s="115"/>
      <c r="E12" s="115"/>
      <c r="F12" s="115"/>
      <c r="G12" s="115"/>
      <c r="H12" s="115"/>
      <c r="I12" s="115"/>
      <c r="J12" s="115"/>
      <c r="K12" s="115"/>
      <c r="L12" s="115"/>
      <c r="M12" s="72"/>
      <c r="N12" s="116" t="s">
        <v>66</v>
      </c>
      <c r="O12" s="117"/>
      <c r="P12" s="117"/>
      <c r="Q12" s="117"/>
      <c r="R12" s="117"/>
      <c r="S12" s="118"/>
      <c r="T12" s="58"/>
      <c r="U12" s="58"/>
      <c r="V12" s="119" t="s">
        <v>53</v>
      </c>
      <c r="W12" s="119"/>
      <c r="X12" s="119"/>
      <c r="Y12" s="119"/>
    </row>
    <row r="13" spans="1:25" ht="45" x14ac:dyDescent="0.25">
      <c r="A13" s="21"/>
      <c r="B13" s="51" t="s">
        <v>0</v>
      </c>
      <c r="C13" s="51" t="s">
        <v>43</v>
      </c>
      <c r="D13" s="57" t="s">
        <v>81</v>
      </c>
      <c r="E13" s="51" t="s">
        <v>39</v>
      </c>
      <c r="F13" s="51" t="s">
        <v>37</v>
      </c>
      <c r="G13" s="51" t="s">
        <v>2</v>
      </c>
      <c r="H13" s="57" t="s">
        <v>85</v>
      </c>
      <c r="I13" s="51" t="s">
        <v>40</v>
      </c>
      <c r="J13" s="51" t="s">
        <v>1</v>
      </c>
      <c r="K13" s="57" t="s">
        <v>83</v>
      </c>
      <c r="L13" s="51" t="s">
        <v>44</v>
      </c>
      <c r="M13" s="57" t="s">
        <v>82</v>
      </c>
      <c r="N13" s="51" t="s">
        <v>80</v>
      </c>
      <c r="O13" s="51" t="s">
        <v>79</v>
      </c>
      <c r="P13" s="57" t="s">
        <v>83</v>
      </c>
      <c r="Q13" s="51" t="s">
        <v>60</v>
      </c>
      <c r="R13" s="51" t="s">
        <v>61</v>
      </c>
      <c r="S13" s="51" t="s">
        <v>62</v>
      </c>
      <c r="T13" s="57" t="s">
        <v>84</v>
      </c>
      <c r="U13" s="57" t="s">
        <v>82</v>
      </c>
      <c r="V13" s="51" t="s">
        <v>49</v>
      </c>
      <c r="W13" s="51" t="s">
        <v>50</v>
      </c>
      <c r="X13" s="51" t="s">
        <v>47</v>
      </c>
      <c r="Y13" s="57" t="s">
        <v>82</v>
      </c>
    </row>
    <row r="14" spans="1:25" ht="30" x14ac:dyDescent="0.25">
      <c r="A14" s="3" t="s">
        <v>135</v>
      </c>
      <c r="B14" s="55" t="s">
        <v>33</v>
      </c>
      <c r="C14" s="55" t="s">
        <v>46</v>
      </c>
      <c r="D14" s="54"/>
      <c r="E14" s="55" t="s">
        <v>42</v>
      </c>
      <c r="F14" s="55" t="s">
        <v>38</v>
      </c>
      <c r="G14" s="55" t="s">
        <v>4</v>
      </c>
      <c r="H14" s="54"/>
      <c r="I14" s="55" t="s">
        <v>41</v>
      </c>
      <c r="J14" s="55" t="s">
        <v>3</v>
      </c>
      <c r="K14" s="54"/>
      <c r="L14" s="55" t="s">
        <v>45</v>
      </c>
      <c r="M14" s="54"/>
      <c r="N14" s="56" t="s">
        <v>58</v>
      </c>
      <c r="O14" s="56"/>
      <c r="P14" s="54"/>
      <c r="Q14" s="56" t="s">
        <v>59</v>
      </c>
      <c r="R14" s="56" t="s">
        <v>63</v>
      </c>
      <c r="S14" s="56" t="s">
        <v>64</v>
      </c>
      <c r="T14" s="54"/>
      <c r="U14" s="54"/>
      <c r="V14" s="98" t="s">
        <v>48</v>
      </c>
      <c r="W14" s="98" t="s">
        <v>51</v>
      </c>
      <c r="X14" s="98" t="s">
        <v>45</v>
      </c>
      <c r="Y14" s="54"/>
    </row>
    <row r="15" spans="1:25" x14ac:dyDescent="0.25">
      <c r="A15" s="8" t="s">
        <v>78</v>
      </c>
      <c r="B15" s="33"/>
      <c r="C15" s="33"/>
      <c r="D15" s="59">
        <f>SUM(B15:C15)</f>
        <v>0</v>
      </c>
      <c r="E15" s="33"/>
      <c r="F15" s="33"/>
      <c r="G15" s="33"/>
      <c r="H15" s="59">
        <f>SUM(F15:G15)</f>
        <v>0</v>
      </c>
      <c r="I15" s="33"/>
      <c r="J15" s="33"/>
      <c r="K15" s="59">
        <f>SUM(I15:J15)</f>
        <v>0</v>
      </c>
      <c r="L15" s="42"/>
      <c r="M15" s="93">
        <f>SUM(D15,E15,H15,K15,L15)</f>
        <v>0</v>
      </c>
      <c r="N15" s="42"/>
      <c r="O15" s="42"/>
      <c r="P15" s="93">
        <f>SUM(N15:O15)</f>
        <v>0</v>
      </c>
      <c r="Q15" s="42"/>
      <c r="R15" s="42"/>
      <c r="S15" s="42"/>
      <c r="T15" s="93">
        <f>SUM(R15:S15)</f>
        <v>0</v>
      </c>
      <c r="U15" s="93">
        <f>SUM(P15,Q15,T15)</f>
        <v>0</v>
      </c>
      <c r="V15" s="42"/>
      <c r="W15" s="42"/>
      <c r="X15" s="42"/>
      <c r="Y15" s="93">
        <f>SUM(V15:X15)</f>
        <v>0</v>
      </c>
    </row>
    <row r="16" spans="1:25" x14ac:dyDescent="0.25">
      <c r="A16" s="4"/>
      <c r="B16" s="33"/>
      <c r="C16" s="33"/>
      <c r="D16" s="59"/>
      <c r="E16" s="33"/>
      <c r="F16" s="33"/>
      <c r="G16" s="33"/>
      <c r="H16" s="59"/>
      <c r="I16" s="33"/>
      <c r="J16" s="33"/>
      <c r="K16" s="59"/>
      <c r="L16" s="42"/>
      <c r="M16" s="93"/>
      <c r="N16" s="42"/>
      <c r="O16" s="42"/>
      <c r="P16" s="93"/>
      <c r="Q16" s="42"/>
      <c r="R16" s="42"/>
      <c r="S16" s="42"/>
      <c r="T16" s="93"/>
      <c r="U16" s="93"/>
      <c r="V16" s="42"/>
      <c r="W16" s="42"/>
      <c r="X16" s="42"/>
      <c r="Y16" s="93"/>
    </row>
    <row r="17" spans="1:25" x14ac:dyDescent="0.25">
      <c r="A17" s="5" t="s">
        <v>143</v>
      </c>
      <c r="B17" s="27"/>
      <c r="C17" s="27"/>
      <c r="D17" s="27"/>
      <c r="E17" s="27"/>
      <c r="F17" s="27"/>
      <c r="G17" s="29"/>
      <c r="H17" s="27"/>
      <c r="I17" s="27"/>
      <c r="J17" s="28"/>
      <c r="K17" s="28"/>
      <c r="L17" s="29"/>
      <c r="M17" s="29"/>
      <c r="N17" s="29"/>
      <c r="O17" s="29"/>
      <c r="P17" s="29"/>
      <c r="Q17" s="29"/>
      <c r="R17" s="29"/>
      <c r="S17" s="29"/>
      <c r="T17" s="29"/>
      <c r="U17" s="29"/>
      <c r="V17" s="29"/>
      <c r="W17" s="29"/>
      <c r="X17" s="29"/>
      <c r="Y17" s="29"/>
    </row>
    <row r="18" spans="1:25" x14ac:dyDescent="0.25">
      <c r="A18" s="6" t="s">
        <v>8</v>
      </c>
      <c r="B18" s="30"/>
      <c r="C18" s="30"/>
      <c r="D18" s="30"/>
      <c r="E18" s="30"/>
      <c r="F18" s="30"/>
      <c r="G18" s="32"/>
      <c r="H18" s="30"/>
      <c r="I18" s="30"/>
      <c r="J18" s="31"/>
      <c r="K18" s="31"/>
      <c r="L18" s="32"/>
      <c r="M18" s="32"/>
      <c r="N18" s="32"/>
      <c r="O18" s="32"/>
      <c r="P18" s="32"/>
      <c r="Q18" s="32"/>
      <c r="R18" s="32"/>
      <c r="S18" s="32"/>
      <c r="T18" s="32"/>
      <c r="U18" s="32"/>
      <c r="V18" s="32"/>
      <c r="W18" s="32"/>
      <c r="X18" s="32"/>
      <c r="Y18" s="32"/>
    </row>
    <row r="19" spans="1:25" x14ac:dyDescent="0.25">
      <c r="A19" s="4" t="s">
        <v>5</v>
      </c>
      <c r="B19" s="33"/>
      <c r="C19" s="33"/>
      <c r="D19" s="59">
        <f>SUM(B19:C19)</f>
        <v>0</v>
      </c>
      <c r="E19" s="33"/>
      <c r="F19" s="33"/>
      <c r="G19" s="33"/>
      <c r="H19" s="59">
        <f>SUM(F19:G19)</f>
        <v>0</v>
      </c>
      <c r="I19" s="33"/>
      <c r="J19" s="33"/>
      <c r="K19" s="59">
        <f>SUM(I19:J19)</f>
        <v>0</v>
      </c>
      <c r="L19" s="42"/>
      <c r="M19" s="93">
        <f>SUM(D19,E19,H19,K19,L19)</f>
        <v>0</v>
      </c>
      <c r="N19" s="42"/>
      <c r="O19" s="42"/>
      <c r="P19" s="93">
        <f>SUM(N19:O19)</f>
        <v>0</v>
      </c>
      <c r="Q19" s="42"/>
      <c r="R19" s="42"/>
      <c r="S19" s="42"/>
      <c r="T19" s="93">
        <f>SUM(R19:S19)</f>
        <v>0</v>
      </c>
      <c r="U19" s="93">
        <f>SUM(P19,Q19,T19)</f>
        <v>0</v>
      </c>
      <c r="V19" s="42"/>
      <c r="W19" s="42"/>
      <c r="X19" s="42"/>
      <c r="Y19" s="93">
        <f>SUM(V19:X19)</f>
        <v>0</v>
      </c>
    </row>
    <row r="20" spans="1:25" x14ac:dyDescent="0.25">
      <c r="A20" s="4" t="s">
        <v>140</v>
      </c>
      <c r="B20" s="33"/>
      <c r="C20" s="33"/>
      <c r="D20" s="59"/>
      <c r="E20" s="33"/>
      <c r="F20" s="33"/>
      <c r="G20" s="33"/>
      <c r="H20" s="59"/>
      <c r="I20" s="33"/>
      <c r="J20" s="33"/>
      <c r="K20" s="59"/>
      <c r="L20" s="42"/>
      <c r="M20" s="93"/>
      <c r="N20" s="42"/>
      <c r="O20" s="42"/>
      <c r="P20" s="93"/>
      <c r="Q20" s="42"/>
      <c r="R20" s="42"/>
      <c r="S20" s="42"/>
      <c r="T20" s="93"/>
      <c r="U20" s="93"/>
      <c r="V20" s="42"/>
      <c r="W20" s="42" t="s">
        <v>52</v>
      </c>
      <c r="X20" s="42"/>
      <c r="Y20" s="93"/>
    </row>
    <row r="21" spans="1:25" x14ac:dyDescent="0.25">
      <c r="A21" s="4" t="s">
        <v>6</v>
      </c>
      <c r="B21" s="33"/>
      <c r="C21" s="33"/>
      <c r="D21" s="59"/>
      <c r="E21" s="33"/>
      <c r="F21" s="33"/>
      <c r="G21" s="33"/>
      <c r="H21" s="59"/>
      <c r="I21" s="33"/>
      <c r="J21" s="33"/>
      <c r="K21" s="59"/>
      <c r="L21" s="42"/>
      <c r="M21" s="93"/>
      <c r="N21" s="42"/>
      <c r="O21" s="42"/>
      <c r="P21" s="93"/>
      <c r="Q21" s="42"/>
      <c r="R21" s="42"/>
      <c r="S21" s="42"/>
      <c r="T21" s="93"/>
      <c r="U21" s="93"/>
      <c r="V21" s="42"/>
      <c r="W21" s="42"/>
      <c r="X21" s="42"/>
      <c r="Y21" s="93"/>
    </row>
    <row r="22" spans="1:25" x14ac:dyDescent="0.25">
      <c r="A22" s="7" t="s">
        <v>6</v>
      </c>
      <c r="B22" s="34"/>
      <c r="C22" s="34"/>
      <c r="D22" s="62"/>
      <c r="E22" s="34"/>
      <c r="F22" s="34"/>
      <c r="G22" s="34"/>
      <c r="H22" s="62"/>
      <c r="I22" s="34"/>
      <c r="J22" s="34"/>
      <c r="K22" s="62"/>
      <c r="L22" s="43"/>
      <c r="M22" s="94"/>
      <c r="N22" s="43"/>
      <c r="O22" s="43"/>
      <c r="P22" s="94"/>
      <c r="Q22" s="43"/>
      <c r="R22" s="43"/>
      <c r="S22" s="43"/>
      <c r="T22" s="94"/>
      <c r="U22" s="94"/>
      <c r="V22" s="43"/>
      <c r="W22" s="43"/>
      <c r="X22" s="43"/>
      <c r="Y22" s="94"/>
    </row>
    <row r="23" spans="1:25" x14ac:dyDescent="0.25">
      <c r="A23" s="14" t="s">
        <v>7</v>
      </c>
      <c r="B23" s="35">
        <f>SUM(B19:B22)</f>
        <v>0</v>
      </c>
      <c r="C23" s="35">
        <f>SUM(C19:C22)</f>
        <v>0</v>
      </c>
      <c r="D23" s="63">
        <f>SUM(D19:D22)</f>
        <v>0</v>
      </c>
      <c r="E23" s="35">
        <f t="shared" ref="E23:J23" si="0">SUM(E19:E22)</f>
        <v>0</v>
      </c>
      <c r="F23" s="35">
        <f>SUM(F19:F22)</f>
        <v>0</v>
      </c>
      <c r="G23" s="35">
        <f t="shared" si="0"/>
        <v>0</v>
      </c>
      <c r="H23" s="63">
        <f>SUM(F23:G23)</f>
        <v>0</v>
      </c>
      <c r="I23" s="35">
        <f t="shared" si="0"/>
        <v>0</v>
      </c>
      <c r="J23" s="35">
        <f t="shared" si="0"/>
        <v>0</v>
      </c>
      <c r="K23" s="63">
        <f>SUM(I23:J23)</f>
        <v>0</v>
      </c>
      <c r="L23" s="44">
        <f>SUM(L19:L22)</f>
        <v>0</v>
      </c>
      <c r="M23" s="95">
        <f>SUM(D23,E23,H23,K23,L23)</f>
        <v>0</v>
      </c>
      <c r="N23" s="44">
        <f t="shared" ref="N23:S23" si="1">SUM(N19:N22)</f>
        <v>0</v>
      </c>
      <c r="O23" s="44">
        <f t="shared" si="1"/>
        <v>0</v>
      </c>
      <c r="P23" s="95">
        <f>SUM(N23:O23)</f>
        <v>0</v>
      </c>
      <c r="Q23" s="44">
        <f t="shared" si="1"/>
        <v>0</v>
      </c>
      <c r="R23" s="44">
        <f t="shared" si="1"/>
        <v>0</v>
      </c>
      <c r="S23" s="44">
        <f t="shared" si="1"/>
        <v>0</v>
      </c>
      <c r="T23" s="95">
        <f>SUM(R23:S23)</f>
        <v>0</v>
      </c>
      <c r="U23" s="95">
        <f>SUM(P23,Q23,T23)</f>
        <v>0</v>
      </c>
      <c r="V23" s="44">
        <f t="shared" ref="V23:X23" si="2">SUM(V19:V22)</f>
        <v>0</v>
      </c>
      <c r="W23" s="44">
        <f t="shared" si="2"/>
        <v>0</v>
      </c>
      <c r="X23" s="44">
        <f t="shared" si="2"/>
        <v>0</v>
      </c>
      <c r="Y23" s="95">
        <f>SUM(V23:X23)</f>
        <v>0</v>
      </c>
    </row>
    <row r="24" spans="1:25" ht="30" x14ac:dyDescent="0.25">
      <c r="A24" s="13" t="s">
        <v>144</v>
      </c>
      <c r="B24" s="30"/>
      <c r="C24" s="30"/>
      <c r="D24" s="30"/>
      <c r="E24" s="30"/>
      <c r="F24" s="30"/>
      <c r="G24" s="30"/>
      <c r="H24" s="30"/>
      <c r="I24" s="30"/>
      <c r="J24" s="30"/>
      <c r="K24" s="30"/>
      <c r="L24" s="45"/>
      <c r="M24" s="45"/>
      <c r="N24" s="45"/>
      <c r="O24" s="45"/>
      <c r="P24" s="45"/>
      <c r="Q24" s="45"/>
      <c r="R24" s="45"/>
      <c r="S24" s="45"/>
      <c r="T24" s="45"/>
      <c r="U24" s="45"/>
      <c r="V24" s="45"/>
      <c r="W24" s="45"/>
      <c r="X24" s="45"/>
      <c r="Y24" s="45"/>
    </row>
    <row r="25" spans="1:25" x14ac:dyDescent="0.25">
      <c r="A25" s="8" t="s">
        <v>10</v>
      </c>
      <c r="B25" s="36"/>
      <c r="C25" s="36"/>
      <c r="D25" s="59">
        <f t="shared" ref="D25:D44" si="3">SUM(B25:C25)</f>
        <v>0</v>
      </c>
      <c r="E25" s="36"/>
      <c r="F25" s="36"/>
      <c r="G25" s="36"/>
      <c r="H25" s="59">
        <f>SUM(F25:G25)</f>
        <v>0</v>
      </c>
      <c r="I25" s="36"/>
      <c r="J25" s="36"/>
      <c r="K25" s="59">
        <f t="shared" ref="K25:K44" si="4">SUM(I25:J25)</f>
        <v>0</v>
      </c>
      <c r="L25" s="46"/>
      <c r="M25" s="93">
        <f t="shared" ref="M25:M44" si="5">SUM(D25,E25,H25,K25,L25)</f>
        <v>0</v>
      </c>
      <c r="N25" s="46"/>
      <c r="O25" s="46"/>
      <c r="P25" s="93">
        <f t="shared" ref="P25:P44" si="6">SUM(N25:O25)</f>
        <v>0</v>
      </c>
      <c r="Q25" s="46"/>
      <c r="R25" s="46"/>
      <c r="S25" s="46"/>
      <c r="T25" s="93">
        <f t="shared" ref="T25:T44" si="7">SUM(R25:S25)</f>
        <v>0</v>
      </c>
      <c r="U25" s="93">
        <v>0</v>
      </c>
      <c r="V25" s="46"/>
      <c r="W25" s="46"/>
      <c r="X25" s="46"/>
      <c r="Y25" s="93">
        <f t="shared" ref="Y25:Y44" si="8">SUM(V25:X25)</f>
        <v>0</v>
      </c>
    </row>
    <row r="26" spans="1:25" x14ac:dyDescent="0.25">
      <c r="A26" s="8" t="s">
        <v>9</v>
      </c>
      <c r="B26" s="36"/>
      <c r="C26" s="36"/>
      <c r="D26" s="59">
        <f t="shared" si="3"/>
        <v>0</v>
      </c>
      <c r="E26" s="36"/>
      <c r="F26" s="36"/>
      <c r="G26" s="36"/>
      <c r="H26" s="59">
        <f>SUM(F26:G26)</f>
        <v>0</v>
      </c>
      <c r="I26" s="36"/>
      <c r="J26" s="36"/>
      <c r="K26" s="59">
        <f t="shared" si="4"/>
        <v>0</v>
      </c>
      <c r="L26" s="46"/>
      <c r="M26" s="93">
        <f t="shared" si="5"/>
        <v>0</v>
      </c>
      <c r="N26" s="46"/>
      <c r="O26" s="46"/>
      <c r="P26" s="93">
        <f t="shared" si="6"/>
        <v>0</v>
      </c>
      <c r="Q26" s="46"/>
      <c r="R26" s="46"/>
      <c r="S26" s="46"/>
      <c r="T26" s="93">
        <f t="shared" si="7"/>
        <v>0</v>
      </c>
      <c r="U26" s="93">
        <v>0</v>
      </c>
      <c r="V26" s="46"/>
      <c r="W26" s="46"/>
      <c r="X26" s="46"/>
      <c r="Y26" s="93">
        <f t="shared" si="8"/>
        <v>0</v>
      </c>
    </row>
    <row r="27" spans="1:25" x14ac:dyDescent="0.25">
      <c r="A27" s="8" t="s">
        <v>11</v>
      </c>
      <c r="B27" s="36"/>
      <c r="C27" s="36"/>
      <c r="D27" s="59">
        <f t="shared" si="3"/>
        <v>0</v>
      </c>
      <c r="E27" s="36"/>
      <c r="F27" s="36"/>
      <c r="G27" s="36"/>
      <c r="H27" s="59">
        <f t="shared" ref="H27:H44" si="9">SUM(F27:G27)</f>
        <v>0</v>
      </c>
      <c r="I27" s="36"/>
      <c r="J27" s="36"/>
      <c r="K27" s="59">
        <f t="shared" si="4"/>
        <v>0</v>
      </c>
      <c r="L27" s="46"/>
      <c r="M27" s="93">
        <f t="shared" si="5"/>
        <v>0</v>
      </c>
      <c r="N27" s="46"/>
      <c r="O27" s="46"/>
      <c r="P27" s="93">
        <f t="shared" si="6"/>
        <v>0</v>
      </c>
      <c r="Q27" s="46"/>
      <c r="R27" s="46"/>
      <c r="S27" s="46"/>
      <c r="T27" s="93">
        <f t="shared" si="7"/>
        <v>0</v>
      </c>
      <c r="U27" s="93">
        <v>0</v>
      </c>
      <c r="V27" s="46"/>
      <c r="W27" s="46"/>
      <c r="X27" s="46"/>
      <c r="Y27" s="93">
        <f t="shared" si="8"/>
        <v>0</v>
      </c>
    </row>
    <row r="28" spans="1:25" ht="30" x14ac:dyDescent="0.25">
      <c r="A28" s="9" t="s">
        <v>12</v>
      </c>
      <c r="B28" s="36"/>
      <c r="C28" s="36"/>
      <c r="D28" s="59">
        <f t="shared" si="3"/>
        <v>0</v>
      </c>
      <c r="E28" s="36"/>
      <c r="F28" s="36"/>
      <c r="G28" s="36"/>
      <c r="H28" s="59">
        <f t="shared" si="9"/>
        <v>0</v>
      </c>
      <c r="I28" s="36"/>
      <c r="J28" s="36"/>
      <c r="K28" s="59">
        <f t="shared" si="4"/>
        <v>0</v>
      </c>
      <c r="L28" s="46"/>
      <c r="M28" s="93">
        <f t="shared" si="5"/>
        <v>0</v>
      </c>
      <c r="N28" s="46"/>
      <c r="O28" s="46"/>
      <c r="P28" s="93">
        <f t="shared" si="6"/>
        <v>0</v>
      </c>
      <c r="Q28" s="46"/>
      <c r="R28" s="46"/>
      <c r="S28" s="46"/>
      <c r="T28" s="93">
        <f t="shared" si="7"/>
        <v>0</v>
      </c>
      <c r="U28" s="93">
        <v>0</v>
      </c>
      <c r="V28" s="46"/>
      <c r="W28" s="46"/>
      <c r="X28" s="46"/>
      <c r="Y28" s="93">
        <f t="shared" si="8"/>
        <v>0</v>
      </c>
    </row>
    <row r="29" spans="1:25" ht="30" x14ac:dyDescent="0.25">
      <c r="A29" s="10" t="s">
        <v>30</v>
      </c>
      <c r="B29" s="36"/>
      <c r="C29" s="36"/>
      <c r="D29" s="59">
        <f t="shared" si="3"/>
        <v>0</v>
      </c>
      <c r="E29" s="36"/>
      <c r="F29" s="36"/>
      <c r="G29" s="36"/>
      <c r="H29" s="59">
        <f t="shared" si="9"/>
        <v>0</v>
      </c>
      <c r="I29" s="36"/>
      <c r="J29" s="36"/>
      <c r="K29" s="59">
        <f t="shared" si="4"/>
        <v>0</v>
      </c>
      <c r="L29" s="46"/>
      <c r="M29" s="93">
        <f t="shared" si="5"/>
        <v>0</v>
      </c>
      <c r="N29" s="46"/>
      <c r="O29" s="46"/>
      <c r="P29" s="93">
        <f t="shared" si="6"/>
        <v>0</v>
      </c>
      <c r="Q29" s="46"/>
      <c r="R29" s="46"/>
      <c r="S29" s="46"/>
      <c r="T29" s="93">
        <f t="shared" si="7"/>
        <v>0</v>
      </c>
      <c r="U29" s="93">
        <v>0</v>
      </c>
      <c r="V29" s="46"/>
      <c r="W29" s="46"/>
      <c r="X29" s="46"/>
      <c r="Y29" s="93">
        <f t="shared" si="8"/>
        <v>0</v>
      </c>
    </row>
    <row r="30" spans="1:25" ht="45" x14ac:dyDescent="0.25">
      <c r="A30" s="11" t="s">
        <v>31</v>
      </c>
      <c r="B30" s="36"/>
      <c r="C30" s="36"/>
      <c r="D30" s="59">
        <f t="shared" si="3"/>
        <v>0</v>
      </c>
      <c r="E30" s="36"/>
      <c r="F30" s="36"/>
      <c r="G30" s="36"/>
      <c r="H30" s="59">
        <f t="shared" si="9"/>
        <v>0</v>
      </c>
      <c r="I30" s="36"/>
      <c r="J30" s="36"/>
      <c r="K30" s="59">
        <f t="shared" si="4"/>
        <v>0</v>
      </c>
      <c r="L30" s="46"/>
      <c r="M30" s="93">
        <f t="shared" si="5"/>
        <v>0</v>
      </c>
      <c r="N30" s="46"/>
      <c r="O30" s="46"/>
      <c r="P30" s="93">
        <f t="shared" si="6"/>
        <v>0</v>
      </c>
      <c r="Q30" s="46"/>
      <c r="R30" s="46"/>
      <c r="S30" s="46"/>
      <c r="T30" s="93">
        <f t="shared" si="7"/>
        <v>0</v>
      </c>
      <c r="U30" s="93">
        <v>0</v>
      </c>
      <c r="V30" s="46"/>
      <c r="W30" s="46"/>
      <c r="X30" s="46"/>
      <c r="Y30" s="93">
        <f t="shared" si="8"/>
        <v>0</v>
      </c>
    </row>
    <row r="31" spans="1:25" ht="30" x14ac:dyDescent="0.25">
      <c r="A31" s="10" t="s">
        <v>13</v>
      </c>
      <c r="B31" s="36"/>
      <c r="C31" s="36"/>
      <c r="D31" s="59">
        <f t="shared" si="3"/>
        <v>0</v>
      </c>
      <c r="E31" s="36"/>
      <c r="F31" s="36"/>
      <c r="G31" s="36"/>
      <c r="H31" s="59">
        <f t="shared" si="9"/>
        <v>0</v>
      </c>
      <c r="I31" s="36"/>
      <c r="J31" s="36"/>
      <c r="K31" s="59">
        <f t="shared" si="4"/>
        <v>0</v>
      </c>
      <c r="L31" s="46"/>
      <c r="M31" s="93">
        <f t="shared" si="5"/>
        <v>0</v>
      </c>
      <c r="N31" s="46"/>
      <c r="O31" s="46"/>
      <c r="P31" s="93">
        <f t="shared" si="6"/>
        <v>0</v>
      </c>
      <c r="Q31" s="46"/>
      <c r="R31" s="46"/>
      <c r="S31" s="46"/>
      <c r="T31" s="93">
        <f t="shared" si="7"/>
        <v>0</v>
      </c>
      <c r="U31" s="93">
        <v>0</v>
      </c>
      <c r="V31" s="46"/>
      <c r="W31" s="46"/>
      <c r="X31" s="46"/>
      <c r="Y31" s="93">
        <f t="shared" si="8"/>
        <v>0</v>
      </c>
    </row>
    <row r="32" spans="1:25" ht="30" x14ac:dyDescent="0.25">
      <c r="A32" s="10" t="s">
        <v>14</v>
      </c>
      <c r="B32" s="36"/>
      <c r="C32" s="36"/>
      <c r="D32" s="59">
        <f t="shared" si="3"/>
        <v>0</v>
      </c>
      <c r="E32" s="36"/>
      <c r="F32" s="36"/>
      <c r="G32" s="36"/>
      <c r="H32" s="59">
        <f t="shared" si="9"/>
        <v>0</v>
      </c>
      <c r="I32" s="36"/>
      <c r="J32" s="36"/>
      <c r="K32" s="59">
        <f t="shared" si="4"/>
        <v>0</v>
      </c>
      <c r="L32" s="46"/>
      <c r="M32" s="93">
        <f t="shared" si="5"/>
        <v>0</v>
      </c>
      <c r="N32" s="46"/>
      <c r="O32" s="46"/>
      <c r="P32" s="93">
        <f t="shared" si="6"/>
        <v>0</v>
      </c>
      <c r="Q32" s="46"/>
      <c r="R32" s="46"/>
      <c r="S32" s="46"/>
      <c r="T32" s="93">
        <f t="shared" si="7"/>
        <v>0</v>
      </c>
      <c r="U32" s="93">
        <v>0</v>
      </c>
      <c r="V32" s="46"/>
      <c r="W32" s="46"/>
      <c r="X32" s="46"/>
      <c r="Y32" s="93">
        <f t="shared" si="8"/>
        <v>0</v>
      </c>
    </row>
    <row r="33" spans="1:25" x14ac:dyDescent="0.25">
      <c r="A33" s="8" t="s">
        <v>15</v>
      </c>
      <c r="B33" s="36"/>
      <c r="C33" s="36"/>
      <c r="D33" s="59">
        <f t="shared" si="3"/>
        <v>0</v>
      </c>
      <c r="E33" s="36"/>
      <c r="F33" s="36"/>
      <c r="G33" s="36"/>
      <c r="H33" s="59">
        <f t="shared" si="9"/>
        <v>0</v>
      </c>
      <c r="I33" s="36"/>
      <c r="J33" s="36"/>
      <c r="K33" s="59">
        <f t="shared" si="4"/>
        <v>0</v>
      </c>
      <c r="L33" s="46"/>
      <c r="M33" s="93">
        <f t="shared" si="5"/>
        <v>0</v>
      </c>
      <c r="N33" s="46"/>
      <c r="O33" s="46"/>
      <c r="P33" s="93">
        <f t="shared" si="6"/>
        <v>0</v>
      </c>
      <c r="Q33" s="46"/>
      <c r="R33" s="46"/>
      <c r="S33" s="46"/>
      <c r="T33" s="93">
        <f t="shared" si="7"/>
        <v>0</v>
      </c>
      <c r="U33" s="93">
        <v>0</v>
      </c>
      <c r="V33" s="46"/>
      <c r="W33" s="46"/>
      <c r="X33" s="46"/>
      <c r="Y33" s="93">
        <f t="shared" si="8"/>
        <v>0</v>
      </c>
    </row>
    <row r="34" spans="1:25" x14ac:dyDescent="0.25">
      <c r="A34" s="8" t="s">
        <v>16</v>
      </c>
      <c r="B34" s="37"/>
      <c r="C34" s="37"/>
      <c r="D34" s="59">
        <f t="shared" si="3"/>
        <v>0</v>
      </c>
      <c r="E34" s="37"/>
      <c r="F34" s="37"/>
      <c r="G34" s="37"/>
      <c r="H34" s="59">
        <f t="shared" si="9"/>
        <v>0</v>
      </c>
      <c r="I34" s="37"/>
      <c r="J34" s="37"/>
      <c r="K34" s="59">
        <f t="shared" si="4"/>
        <v>0</v>
      </c>
      <c r="L34" s="47"/>
      <c r="M34" s="93">
        <f t="shared" si="5"/>
        <v>0</v>
      </c>
      <c r="N34" s="47"/>
      <c r="O34" s="47"/>
      <c r="P34" s="93">
        <f t="shared" si="6"/>
        <v>0</v>
      </c>
      <c r="Q34" s="47"/>
      <c r="R34" s="47"/>
      <c r="S34" s="47"/>
      <c r="T34" s="93">
        <f t="shared" si="7"/>
        <v>0</v>
      </c>
      <c r="U34" s="96">
        <v>0</v>
      </c>
      <c r="V34" s="47"/>
      <c r="W34" s="47"/>
      <c r="X34" s="47"/>
      <c r="Y34" s="93">
        <f t="shared" si="8"/>
        <v>0</v>
      </c>
    </row>
    <row r="35" spans="1:25" x14ac:dyDescent="0.25">
      <c r="A35" s="8" t="s">
        <v>17</v>
      </c>
      <c r="B35" s="37"/>
      <c r="C35" s="37"/>
      <c r="D35" s="59">
        <f t="shared" si="3"/>
        <v>0</v>
      </c>
      <c r="E35" s="37"/>
      <c r="F35" s="37"/>
      <c r="G35" s="37"/>
      <c r="H35" s="59">
        <f t="shared" si="9"/>
        <v>0</v>
      </c>
      <c r="I35" s="37"/>
      <c r="J35" s="37"/>
      <c r="K35" s="59">
        <f t="shared" si="4"/>
        <v>0</v>
      </c>
      <c r="L35" s="47"/>
      <c r="M35" s="93">
        <f t="shared" si="5"/>
        <v>0</v>
      </c>
      <c r="N35" s="47"/>
      <c r="O35" s="47"/>
      <c r="P35" s="93">
        <f t="shared" si="6"/>
        <v>0</v>
      </c>
      <c r="Q35" s="47"/>
      <c r="R35" s="47"/>
      <c r="S35" s="47"/>
      <c r="T35" s="93">
        <f t="shared" si="7"/>
        <v>0</v>
      </c>
      <c r="U35" s="96">
        <v>0</v>
      </c>
      <c r="V35" s="47"/>
      <c r="W35" s="47"/>
      <c r="X35" s="47"/>
      <c r="Y35" s="93">
        <f t="shared" si="8"/>
        <v>0</v>
      </c>
    </row>
    <row r="36" spans="1:25" x14ac:dyDescent="0.25">
      <c r="A36" s="8" t="s">
        <v>18</v>
      </c>
      <c r="B36" s="37"/>
      <c r="C36" s="37"/>
      <c r="D36" s="59">
        <f t="shared" si="3"/>
        <v>0</v>
      </c>
      <c r="E36" s="37"/>
      <c r="F36" s="37"/>
      <c r="G36" s="37"/>
      <c r="H36" s="59">
        <f t="shared" si="9"/>
        <v>0</v>
      </c>
      <c r="I36" s="37"/>
      <c r="J36" s="37"/>
      <c r="K36" s="59">
        <f t="shared" si="4"/>
        <v>0</v>
      </c>
      <c r="L36" s="47"/>
      <c r="M36" s="93">
        <f t="shared" si="5"/>
        <v>0</v>
      </c>
      <c r="N36" s="47"/>
      <c r="O36" s="47"/>
      <c r="P36" s="93">
        <f t="shared" si="6"/>
        <v>0</v>
      </c>
      <c r="Q36" s="47"/>
      <c r="R36" s="47"/>
      <c r="S36" s="47"/>
      <c r="T36" s="93">
        <f t="shared" si="7"/>
        <v>0</v>
      </c>
      <c r="U36" s="96">
        <v>0</v>
      </c>
      <c r="V36" s="47"/>
      <c r="W36" s="47"/>
      <c r="X36" s="47"/>
      <c r="Y36" s="93">
        <f t="shared" si="8"/>
        <v>0</v>
      </c>
    </row>
    <row r="37" spans="1:25" ht="30" x14ac:dyDescent="0.25">
      <c r="A37" s="10" t="s">
        <v>19</v>
      </c>
      <c r="B37" s="37"/>
      <c r="C37" s="37"/>
      <c r="D37" s="59">
        <f t="shared" si="3"/>
        <v>0</v>
      </c>
      <c r="E37" s="37"/>
      <c r="F37" s="37"/>
      <c r="G37" s="37"/>
      <c r="H37" s="59">
        <f t="shared" si="9"/>
        <v>0</v>
      </c>
      <c r="I37" s="37"/>
      <c r="J37" s="37"/>
      <c r="K37" s="59">
        <f t="shared" si="4"/>
        <v>0</v>
      </c>
      <c r="L37" s="47"/>
      <c r="M37" s="93">
        <f t="shared" si="5"/>
        <v>0</v>
      </c>
      <c r="N37" s="47"/>
      <c r="O37" s="47"/>
      <c r="P37" s="93">
        <f t="shared" si="6"/>
        <v>0</v>
      </c>
      <c r="Q37" s="47"/>
      <c r="R37" s="47"/>
      <c r="S37" s="47"/>
      <c r="T37" s="93">
        <f t="shared" si="7"/>
        <v>0</v>
      </c>
      <c r="U37" s="96">
        <v>0</v>
      </c>
      <c r="V37" s="47"/>
      <c r="W37" s="47"/>
      <c r="X37" s="47"/>
      <c r="Y37" s="93">
        <f t="shared" si="8"/>
        <v>0</v>
      </c>
    </row>
    <row r="38" spans="1:25" ht="45" x14ac:dyDescent="0.25">
      <c r="A38" s="9" t="s">
        <v>20</v>
      </c>
      <c r="B38" s="37"/>
      <c r="C38" s="37"/>
      <c r="D38" s="59">
        <f t="shared" si="3"/>
        <v>0</v>
      </c>
      <c r="E38" s="37"/>
      <c r="F38" s="37"/>
      <c r="G38" s="37"/>
      <c r="H38" s="59">
        <f t="shared" si="9"/>
        <v>0</v>
      </c>
      <c r="I38" s="37"/>
      <c r="J38" s="37"/>
      <c r="K38" s="59">
        <f t="shared" si="4"/>
        <v>0</v>
      </c>
      <c r="L38" s="47"/>
      <c r="M38" s="93">
        <f t="shared" si="5"/>
        <v>0</v>
      </c>
      <c r="N38" s="47"/>
      <c r="O38" s="47"/>
      <c r="P38" s="93">
        <f t="shared" si="6"/>
        <v>0</v>
      </c>
      <c r="Q38" s="47"/>
      <c r="R38" s="47"/>
      <c r="S38" s="47"/>
      <c r="T38" s="93">
        <f t="shared" si="7"/>
        <v>0</v>
      </c>
      <c r="U38" s="96">
        <v>0</v>
      </c>
      <c r="V38" s="47"/>
      <c r="W38" s="47"/>
      <c r="X38" s="47"/>
      <c r="Y38" s="93">
        <f t="shared" si="8"/>
        <v>0</v>
      </c>
    </row>
    <row r="39" spans="1:25" ht="30" x14ac:dyDescent="0.25">
      <c r="A39" s="10" t="s">
        <v>21</v>
      </c>
      <c r="B39" s="37"/>
      <c r="C39" s="37"/>
      <c r="D39" s="59">
        <f t="shared" si="3"/>
        <v>0</v>
      </c>
      <c r="E39" s="37"/>
      <c r="F39" s="37"/>
      <c r="G39" s="37"/>
      <c r="H39" s="59">
        <f t="shared" si="9"/>
        <v>0</v>
      </c>
      <c r="I39" s="37"/>
      <c r="J39" s="37"/>
      <c r="K39" s="59">
        <f t="shared" si="4"/>
        <v>0</v>
      </c>
      <c r="L39" s="47"/>
      <c r="M39" s="93">
        <f t="shared" si="5"/>
        <v>0</v>
      </c>
      <c r="N39" s="47"/>
      <c r="O39" s="47"/>
      <c r="P39" s="93">
        <f t="shared" si="6"/>
        <v>0</v>
      </c>
      <c r="Q39" s="47"/>
      <c r="R39" s="47"/>
      <c r="S39" s="47"/>
      <c r="T39" s="93">
        <f t="shared" si="7"/>
        <v>0</v>
      </c>
      <c r="U39" s="96">
        <v>0</v>
      </c>
      <c r="V39" s="47"/>
      <c r="W39" s="47"/>
      <c r="X39" s="47"/>
      <c r="Y39" s="93">
        <f t="shared" si="8"/>
        <v>0</v>
      </c>
    </row>
    <row r="40" spans="1:25" ht="30" x14ac:dyDescent="0.25">
      <c r="A40" s="9" t="s">
        <v>22</v>
      </c>
      <c r="B40" s="37"/>
      <c r="C40" s="37"/>
      <c r="D40" s="59">
        <f t="shared" si="3"/>
        <v>0</v>
      </c>
      <c r="E40" s="37"/>
      <c r="F40" s="37"/>
      <c r="G40" s="37"/>
      <c r="H40" s="59">
        <f t="shared" si="9"/>
        <v>0</v>
      </c>
      <c r="I40" s="37"/>
      <c r="J40" s="37"/>
      <c r="K40" s="59">
        <f t="shared" si="4"/>
        <v>0</v>
      </c>
      <c r="L40" s="47"/>
      <c r="M40" s="93">
        <f t="shared" si="5"/>
        <v>0</v>
      </c>
      <c r="N40" s="47"/>
      <c r="O40" s="47"/>
      <c r="P40" s="93">
        <f t="shared" si="6"/>
        <v>0</v>
      </c>
      <c r="Q40" s="47"/>
      <c r="R40" s="47"/>
      <c r="S40" s="47"/>
      <c r="T40" s="93">
        <f t="shared" si="7"/>
        <v>0</v>
      </c>
      <c r="U40" s="96">
        <v>0</v>
      </c>
      <c r="V40" s="47"/>
      <c r="W40" s="47"/>
      <c r="X40" s="47"/>
      <c r="Y40" s="93">
        <f t="shared" si="8"/>
        <v>0</v>
      </c>
    </row>
    <row r="41" spans="1:25" ht="30" x14ac:dyDescent="0.25">
      <c r="A41" s="99" t="s">
        <v>146</v>
      </c>
      <c r="B41" s="39">
        <f>SUM(B25:B40)</f>
        <v>0</v>
      </c>
      <c r="C41" s="39">
        <f>SUM(C25:C40)</f>
        <v>0</v>
      </c>
      <c r="D41" s="66">
        <f t="shared" ref="D41:Y41" si="10">SUM(D25:D40)</f>
        <v>0</v>
      </c>
      <c r="E41" s="39">
        <f t="shared" si="10"/>
        <v>0</v>
      </c>
      <c r="F41" s="39">
        <f t="shared" si="10"/>
        <v>0</v>
      </c>
      <c r="G41" s="39">
        <f t="shared" si="10"/>
        <v>0</v>
      </c>
      <c r="H41" s="66">
        <f t="shared" si="10"/>
        <v>0</v>
      </c>
      <c r="I41" s="39">
        <f t="shared" si="10"/>
        <v>0</v>
      </c>
      <c r="J41" s="39">
        <f t="shared" si="10"/>
        <v>0</v>
      </c>
      <c r="K41" s="66">
        <f t="shared" si="10"/>
        <v>0</v>
      </c>
      <c r="L41" s="39">
        <f t="shared" si="10"/>
        <v>0</v>
      </c>
      <c r="M41" s="66">
        <f t="shared" si="10"/>
        <v>0</v>
      </c>
      <c r="N41" s="39">
        <f t="shared" si="10"/>
        <v>0</v>
      </c>
      <c r="O41" s="39">
        <f t="shared" si="10"/>
        <v>0</v>
      </c>
      <c r="P41" s="66">
        <f t="shared" si="10"/>
        <v>0</v>
      </c>
      <c r="Q41" s="39">
        <f t="shared" si="10"/>
        <v>0</v>
      </c>
      <c r="R41" s="39">
        <f t="shared" si="10"/>
        <v>0</v>
      </c>
      <c r="S41" s="39">
        <f t="shared" si="10"/>
        <v>0</v>
      </c>
      <c r="T41" s="66">
        <f t="shared" si="10"/>
        <v>0</v>
      </c>
      <c r="U41" s="66">
        <f t="shared" si="10"/>
        <v>0</v>
      </c>
      <c r="V41" s="39">
        <f t="shared" si="10"/>
        <v>0</v>
      </c>
      <c r="W41" s="39">
        <f t="shared" si="10"/>
        <v>0</v>
      </c>
      <c r="X41" s="39">
        <f t="shared" si="10"/>
        <v>0</v>
      </c>
      <c r="Y41" s="100">
        <f t="shared" si="10"/>
        <v>0</v>
      </c>
    </row>
    <row r="42" spans="1:25" x14ac:dyDescent="0.25">
      <c r="A42" s="10" t="s">
        <v>136</v>
      </c>
      <c r="B42" s="37"/>
      <c r="C42" s="37"/>
      <c r="D42" s="59">
        <f t="shared" si="3"/>
        <v>0</v>
      </c>
      <c r="E42" s="37"/>
      <c r="F42" s="37"/>
      <c r="G42" s="37"/>
      <c r="H42" s="59">
        <f t="shared" si="9"/>
        <v>0</v>
      </c>
      <c r="I42" s="37"/>
      <c r="J42" s="37"/>
      <c r="K42" s="59">
        <f t="shared" si="4"/>
        <v>0</v>
      </c>
      <c r="L42" s="47"/>
      <c r="M42" s="93">
        <f t="shared" si="5"/>
        <v>0</v>
      </c>
      <c r="N42" s="47"/>
      <c r="O42" s="47"/>
      <c r="P42" s="93">
        <f t="shared" si="6"/>
        <v>0</v>
      </c>
      <c r="Q42" s="47"/>
      <c r="R42" s="47"/>
      <c r="S42" s="47"/>
      <c r="T42" s="93">
        <f t="shared" si="7"/>
        <v>0</v>
      </c>
      <c r="U42" s="96">
        <v>0</v>
      </c>
      <c r="V42" s="47"/>
      <c r="W42" s="47"/>
      <c r="X42" s="47"/>
      <c r="Y42" s="93">
        <f t="shared" si="8"/>
        <v>0</v>
      </c>
    </row>
    <row r="43" spans="1:25" x14ac:dyDescent="0.25">
      <c r="A43" s="10" t="s">
        <v>145</v>
      </c>
      <c r="B43" s="37"/>
      <c r="C43" s="37"/>
      <c r="D43" s="59"/>
      <c r="E43" s="37"/>
      <c r="F43" s="37"/>
      <c r="G43" s="37"/>
      <c r="H43" s="59"/>
      <c r="I43" s="37"/>
      <c r="J43" s="37"/>
      <c r="K43" s="59"/>
      <c r="L43" s="47"/>
      <c r="M43" s="93"/>
      <c r="N43" s="47"/>
      <c r="O43" s="47"/>
      <c r="P43" s="93"/>
      <c r="Q43" s="47"/>
      <c r="R43" s="47"/>
      <c r="S43" s="47"/>
      <c r="T43" s="93"/>
      <c r="U43" s="96"/>
      <c r="V43" s="47"/>
      <c r="W43" s="47"/>
      <c r="X43" s="47"/>
      <c r="Y43" s="93"/>
    </row>
    <row r="44" spans="1:25" x14ac:dyDescent="0.25">
      <c r="A44" s="10" t="s">
        <v>137</v>
      </c>
      <c r="B44" s="37"/>
      <c r="C44" s="37"/>
      <c r="D44" s="59">
        <f t="shared" si="3"/>
        <v>0</v>
      </c>
      <c r="E44" s="37"/>
      <c r="F44" s="37"/>
      <c r="G44" s="37"/>
      <c r="H44" s="59">
        <f t="shared" si="9"/>
        <v>0</v>
      </c>
      <c r="I44" s="37"/>
      <c r="J44" s="37"/>
      <c r="K44" s="59">
        <f t="shared" si="4"/>
        <v>0</v>
      </c>
      <c r="L44" s="47"/>
      <c r="M44" s="93">
        <f t="shared" si="5"/>
        <v>0</v>
      </c>
      <c r="N44" s="47"/>
      <c r="O44" s="47"/>
      <c r="P44" s="93">
        <f t="shared" si="6"/>
        <v>0</v>
      </c>
      <c r="Q44" s="47"/>
      <c r="R44" s="47"/>
      <c r="S44" s="47"/>
      <c r="T44" s="93">
        <f t="shared" si="7"/>
        <v>0</v>
      </c>
      <c r="U44" s="96">
        <v>0</v>
      </c>
      <c r="V44" s="47"/>
      <c r="W44" s="47"/>
      <c r="X44" s="47"/>
      <c r="Y44" s="93">
        <f t="shared" si="8"/>
        <v>0</v>
      </c>
    </row>
    <row r="45" spans="1:25" x14ac:dyDescent="0.25">
      <c r="A45" s="99" t="s">
        <v>95</v>
      </c>
      <c r="B45" s="39">
        <f>SUM(B42:B44)</f>
        <v>0</v>
      </c>
      <c r="C45" s="39">
        <f t="shared" ref="C45:Y45" si="11">SUM(C42:C44)</f>
        <v>0</v>
      </c>
      <c r="D45" s="66">
        <f t="shared" si="11"/>
        <v>0</v>
      </c>
      <c r="E45" s="39">
        <f t="shared" si="11"/>
        <v>0</v>
      </c>
      <c r="F45" s="39">
        <f t="shared" si="11"/>
        <v>0</v>
      </c>
      <c r="G45" s="39">
        <f t="shared" si="11"/>
        <v>0</v>
      </c>
      <c r="H45" s="66">
        <f t="shared" si="11"/>
        <v>0</v>
      </c>
      <c r="I45" s="39">
        <f t="shared" si="11"/>
        <v>0</v>
      </c>
      <c r="J45" s="39">
        <f t="shared" si="11"/>
        <v>0</v>
      </c>
      <c r="K45" s="66">
        <f t="shared" si="11"/>
        <v>0</v>
      </c>
      <c r="L45" s="39">
        <f t="shared" si="11"/>
        <v>0</v>
      </c>
      <c r="M45" s="66">
        <f t="shared" si="11"/>
        <v>0</v>
      </c>
      <c r="N45" s="39">
        <f t="shared" si="11"/>
        <v>0</v>
      </c>
      <c r="O45" s="39">
        <f t="shared" si="11"/>
        <v>0</v>
      </c>
      <c r="P45" s="66">
        <f t="shared" si="11"/>
        <v>0</v>
      </c>
      <c r="Q45" s="39">
        <f t="shared" si="11"/>
        <v>0</v>
      </c>
      <c r="R45" s="39">
        <f t="shared" si="11"/>
        <v>0</v>
      </c>
      <c r="S45" s="39">
        <f t="shared" si="11"/>
        <v>0</v>
      </c>
      <c r="T45" s="66">
        <f t="shared" si="11"/>
        <v>0</v>
      </c>
      <c r="U45" s="66">
        <f t="shared" si="11"/>
        <v>0</v>
      </c>
      <c r="V45" s="39">
        <f t="shared" si="11"/>
        <v>0</v>
      </c>
      <c r="W45" s="39">
        <f t="shared" si="11"/>
        <v>0</v>
      </c>
      <c r="X45" s="39">
        <f t="shared" si="11"/>
        <v>0</v>
      </c>
      <c r="Y45" s="100">
        <f t="shared" si="11"/>
        <v>0</v>
      </c>
    </row>
    <row r="46" spans="1:25" ht="30" x14ac:dyDescent="0.25">
      <c r="A46" s="99" t="s">
        <v>147</v>
      </c>
      <c r="B46" s="39">
        <f>SUM(B41+B45)</f>
        <v>0</v>
      </c>
      <c r="C46" s="39">
        <f>SUM(C41+C45)</f>
        <v>0</v>
      </c>
      <c r="D46" s="66">
        <f t="shared" ref="D46:Y46" si="12">SUM(D41+D45)</f>
        <v>0</v>
      </c>
      <c r="E46" s="39">
        <f t="shared" si="12"/>
        <v>0</v>
      </c>
      <c r="F46" s="39">
        <f t="shared" si="12"/>
        <v>0</v>
      </c>
      <c r="G46" s="39">
        <f t="shared" si="12"/>
        <v>0</v>
      </c>
      <c r="H46" s="66">
        <f t="shared" si="12"/>
        <v>0</v>
      </c>
      <c r="I46" s="39">
        <f t="shared" si="12"/>
        <v>0</v>
      </c>
      <c r="J46" s="39">
        <f t="shared" si="12"/>
        <v>0</v>
      </c>
      <c r="K46" s="66">
        <f t="shared" si="12"/>
        <v>0</v>
      </c>
      <c r="L46" s="39">
        <f t="shared" si="12"/>
        <v>0</v>
      </c>
      <c r="M46" s="66">
        <f t="shared" si="12"/>
        <v>0</v>
      </c>
      <c r="N46" s="39">
        <f t="shared" si="12"/>
        <v>0</v>
      </c>
      <c r="O46" s="39">
        <f t="shared" si="12"/>
        <v>0</v>
      </c>
      <c r="P46" s="66">
        <f t="shared" si="12"/>
        <v>0</v>
      </c>
      <c r="Q46" s="39">
        <f t="shared" si="12"/>
        <v>0</v>
      </c>
      <c r="R46" s="39">
        <f t="shared" si="12"/>
        <v>0</v>
      </c>
      <c r="S46" s="39">
        <f t="shared" si="12"/>
        <v>0</v>
      </c>
      <c r="T46" s="66">
        <f t="shared" si="12"/>
        <v>0</v>
      </c>
      <c r="U46" s="66">
        <f t="shared" si="12"/>
        <v>0</v>
      </c>
      <c r="V46" s="39">
        <f t="shared" si="12"/>
        <v>0</v>
      </c>
      <c r="W46" s="39">
        <f t="shared" si="12"/>
        <v>0</v>
      </c>
      <c r="X46" s="39">
        <f t="shared" si="12"/>
        <v>0</v>
      </c>
      <c r="Y46" s="100">
        <f t="shared" si="12"/>
        <v>0</v>
      </c>
    </row>
    <row r="47" spans="1:25" x14ac:dyDescent="0.25">
      <c r="A47" s="14" t="s">
        <v>148</v>
      </c>
      <c r="B47" s="101"/>
      <c r="C47" s="101"/>
      <c r="D47" s="101"/>
      <c r="E47" s="101"/>
      <c r="F47" s="101"/>
      <c r="G47" s="101"/>
      <c r="H47" s="101"/>
      <c r="I47" s="101"/>
      <c r="J47" s="101"/>
      <c r="K47" s="101"/>
      <c r="L47" s="102"/>
      <c r="M47" s="102"/>
      <c r="N47" s="102"/>
      <c r="O47" s="102"/>
      <c r="P47" s="102"/>
      <c r="Q47" s="102"/>
      <c r="R47" s="102"/>
      <c r="S47" s="102"/>
      <c r="T47" s="102"/>
      <c r="U47" s="102"/>
      <c r="V47" s="102"/>
      <c r="W47" s="102"/>
      <c r="X47" s="102"/>
      <c r="Y47" s="102"/>
    </row>
    <row r="48" spans="1:25" x14ac:dyDescent="0.25">
      <c r="A48" s="15" t="s">
        <v>23</v>
      </c>
      <c r="B48" s="41"/>
      <c r="C48" s="41"/>
      <c r="D48" s="68">
        <f>SUM(B48:C48)</f>
        <v>0</v>
      </c>
      <c r="E48" s="41"/>
      <c r="F48" s="41"/>
      <c r="G48" s="41"/>
      <c r="H48" s="59">
        <f t="shared" ref="H48:H52" si="13">SUM(F48:G48)</f>
        <v>0</v>
      </c>
      <c r="I48" s="41"/>
      <c r="J48" s="41"/>
      <c r="K48" s="59">
        <f t="shared" ref="K48:K52" si="14">SUM(I48:J48)</f>
        <v>0</v>
      </c>
      <c r="L48" s="50"/>
      <c r="M48" s="93">
        <f t="shared" ref="M48:M52" si="15">SUM(D48,E48,H48,K48,L48)</f>
        <v>0</v>
      </c>
      <c r="N48" s="50"/>
      <c r="O48" s="50"/>
      <c r="P48" s="93">
        <f t="shared" ref="P48:P52" si="16">SUM(N48:O48)</f>
        <v>0</v>
      </c>
      <c r="Q48" s="50"/>
      <c r="R48" s="50"/>
      <c r="S48" s="50"/>
      <c r="T48" s="93">
        <f t="shared" ref="T48:T52" si="17">SUM(R48:S48)</f>
        <v>0</v>
      </c>
      <c r="U48" s="96">
        <v>0</v>
      </c>
      <c r="V48" s="50"/>
      <c r="W48" s="50"/>
      <c r="X48" s="50"/>
      <c r="Y48" s="93">
        <f t="shared" ref="Y48:Y52" si="18">SUM(V48:X48)</f>
        <v>0</v>
      </c>
    </row>
    <row r="49" spans="1:25" x14ac:dyDescent="0.25">
      <c r="A49" s="4" t="s">
        <v>24</v>
      </c>
      <c r="B49" s="37"/>
      <c r="C49" s="37"/>
      <c r="D49" s="64">
        <f>SUM(B49:C49)</f>
        <v>0</v>
      </c>
      <c r="E49" s="37"/>
      <c r="F49" s="37"/>
      <c r="G49" s="37"/>
      <c r="H49" s="59">
        <f t="shared" si="13"/>
        <v>0</v>
      </c>
      <c r="I49" s="37"/>
      <c r="J49" s="37"/>
      <c r="K49" s="59">
        <f t="shared" si="14"/>
        <v>0</v>
      </c>
      <c r="L49" s="47"/>
      <c r="M49" s="93">
        <f t="shared" si="15"/>
        <v>0</v>
      </c>
      <c r="N49" s="47"/>
      <c r="O49" s="47"/>
      <c r="P49" s="93">
        <f t="shared" si="16"/>
        <v>0</v>
      </c>
      <c r="Q49" s="47"/>
      <c r="R49" s="47"/>
      <c r="S49" s="47"/>
      <c r="T49" s="93">
        <f t="shared" si="17"/>
        <v>0</v>
      </c>
      <c r="U49" s="96">
        <v>0</v>
      </c>
      <c r="V49" s="47"/>
      <c r="W49" s="47"/>
      <c r="X49" s="47"/>
      <c r="Y49" s="93">
        <f t="shared" si="18"/>
        <v>0</v>
      </c>
    </row>
    <row r="50" spans="1:25" x14ac:dyDescent="0.25">
      <c r="A50" s="4" t="s">
        <v>25</v>
      </c>
      <c r="B50" s="37"/>
      <c r="C50" s="37"/>
      <c r="D50" s="64">
        <f t="shared" ref="D50:D52" si="19">SUM(B50:C50)</f>
        <v>0</v>
      </c>
      <c r="E50" s="37"/>
      <c r="F50" s="37"/>
      <c r="G50" s="37"/>
      <c r="H50" s="59">
        <f t="shared" si="13"/>
        <v>0</v>
      </c>
      <c r="I50" s="37"/>
      <c r="J50" s="37"/>
      <c r="K50" s="59">
        <f t="shared" si="14"/>
        <v>0</v>
      </c>
      <c r="L50" s="47"/>
      <c r="M50" s="93">
        <f t="shared" si="15"/>
        <v>0</v>
      </c>
      <c r="N50" s="47"/>
      <c r="O50" s="47"/>
      <c r="P50" s="93">
        <f t="shared" si="16"/>
        <v>0</v>
      </c>
      <c r="Q50" s="47"/>
      <c r="R50" s="47"/>
      <c r="S50" s="47"/>
      <c r="T50" s="93">
        <f t="shared" si="17"/>
        <v>0</v>
      </c>
      <c r="U50" s="96">
        <v>0</v>
      </c>
      <c r="V50" s="47"/>
      <c r="W50" s="47"/>
      <c r="X50" s="47"/>
      <c r="Y50" s="93">
        <f t="shared" si="18"/>
        <v>0</v>
      </c>
    </row>
    <row r="51" spans="1:25" x14ac:dyDescent="0.25">
      <c r="A51" s="4" t="s">
        <v>26</v>
      </c>
      <c r="B51" s="37"/>
      <c r="C51" s="37"/>
      <c r="D51" s="64">
        <f t="shared" si="19"/>
        <v>0</v>
      </c>
      <c r="E51" s="37"/>
      <c r="F51" s="37"/>
      <c r="G51" s="37"/>
      <c r="H51" s="59">
        <f t="shared" si="13"/>
        <v>0</v>
      </c>
      <c r="I51" s="37"/>
      <c r="J51" s="37"/>
      <c r="K51" s="59">
        <f t="shared" si="14"/>
        <v>0</v>
      </c>
      <c r="L51" s="47"/>
      <c r="M51" s="93">
        <f t="shared" si="15"/>
        <v>0</v>
      </c>
      <c r="N51" s="47"/>
      <c r="O51" s="47"/>
      <c r="P51" s="93">
        <f t="shared" si="16"/>
        <v>0</v>
      </c>
      <c r="Q51" s="47"/>
      <c r="R51" s="47"/>
      <c r="S51" s="47"/>
      <c r="T51" s="93">
        <f t="shared" si="17"/>
        <v>0</v>
      </c>
      <c r="U51" s="96">
        <v>0</v>
      </c>
      <c r="V51" s="47"/>
      <c r="W51" s="47"/>
      <c r="X51" s="47"/>
      <c r="Y51" s="93">
        <f t="shared" si="18"/>
        <v>0</v>
      </c>
    </row>
    <row r="52" spans="1:25" x14ac:dyDescent="0.25">
      <c r="A52" s="4" t="s">
        <v>27</v>
      </c>
      <c r="B52" s="37"/>
      <c r="C52" s="37"/>
      <c r="D52" s="64">
        <f t="shared" si="19"/>
        <v>0</v>
      </c>
      <c r="E52" s="37"/>
      <c r="F52" s="37"/>
      <c r="G52" s="37"/>
      <c r="H52" s="59">
        <f t="shared" si="13"/>
        <v>0</v>
      </c>
      <c r="I52" s="37"/>
      <c r="J52" s="37"/>
      <c r="K52" s="59">
        <f t="shared" si="14"/>
        <v>0</v>
      </c>
      <c r="L52" s="47"/>
      <c r="M52" s="93">
        <f t="shared" si="15"/>
        <v>0</v>
      </c>
      <c r="N52" s="47"/>
      <c r="O52" s="47"/>
      <c r="P52" s="93">
        <f t="shared" si="16"/>
        <v>0</v>
      </c>
      <c r="Q52" s="47"/>
      <c r="R52" s="47"/>
      <c r="S52" s="47"/>
      <c r="T52" s="93">
        <f t="shared" si="17"/>
        <v>0</v>
      </c>
      <c r="U52" s="96">
        <v>0</v>
      </c>
      <c r="V52" s="47"/>
      <c r="W52" s="47"/>
      <c r="X52" s="47"/>
      <c r="Y52" s="93">
        <f t="shared" si="18"/>
        <v>0</v>
      </c>
    </row>
    <row r="53" spans="1:25" x14ac:dyDescent="0.25">
      <c r="A53" s="4" t="s">
        <v>6</v>
      </c>
      <c r="B53" s="37"/>
      <c r="C53" s="37"/>
      <c r="D53" s="64"/>
      <c r="E53" s="37"/>
      <c r="F53" s="37"/>
      <c r="G53" s="37"/>
      <c r="H53" s="64"/>
      <c r="I53" s="37"/>
      <c r="J53" s="37"/>
      <c r="K53" s="64"/>
      <c r="L53" s="47"/>
      <c r="M53" s="96"/>
      <c r="N53" s="47"/>
      <c r="O53" s="47"/>
      <c r="P53" s="96"/>
      <c r="Q53" s="47"/>
      <c r="R53" s="47"/>
      <c r="S53" s="47"/>
      <c r="T53" s="96"/>
      <c r="U53" s="96"/>
      <c r="V53" s="47"/>
      <c r="W53" s="47"/>
      <c r="X53" s="47"/>
      <c r="Y53" s="96"/>
    </row>
    <row r="54" spans="1:25" x14ac:dyDescent="0.25">
      <c r="A54" s="4" t="s">
        <v>6</v>
      </c>
      <c r="B54" s="37"/>
      <c r="C54" s="37"/>
      <c r="D54" s="64"/>
      <c r="E54" s="37"/>
      <c r="F54" s="37"/>
      <c r="G54" s="37"/>
      <c r="H54" s="64"/>
      <c r="I54" s="37"/>
      <c r="J54" s="37"/>
      <c r="K54" s="64"/>
      <c r="L54" s="47"/>
      <c r="M54" s="96"/>
      <c r="N54" s="47"/>
      <c r="O54" s="47"/>
      <c r="P54" s="96"/>
      <c r="Q54" s="47"/>
      <c r="R54" s="47"/>
      <c r="S54" s="47"/>
      <c r="T54" s="96"/>
      <c r="U54" s="96"/>
      <c r="V54" s="47"/>
      <c r="W54" s="47"/>
      <c r="X54" s="47"/>
      <c r="Y54" s="96"/>
    </row>
    <row r="55" spans="1:25" x14ac:dyDescent="0.25">
      <c r="A55" s="7" t="s">
        <v>6</v>
      </c>
      <c r="B55" s="38"/>
      <c r="C55" s="38"/>
      <c r="D55" s="65"/>
      <c r="E55" s="38"/>
      <c r="F55" s="38"/>
      <c r="G55" s="38"/>
      <c r="H55" s="65"/>
      <c r="I55" s="38"/>
      <c r="J55" s="38"/>
      <c r="K55" s="65"/>
      <c r="L55" s="48"/>
      <c r="M55" s="97"/>
      <c r="N55" s="48"/>
      <c r="O55" s="48"/>
      <c r="P55" s="97"/>
      <c r="Q55" s="48"/>
      <c r="R55" s="48"/>
      <c r="S55" s="48"/>
      <c r="T55" s="97"/>
      <c r="U55" s="97"/>
      <c r="V55" s="48"/>
      <c r="W55" s="48"/>
      <c r="X55" s="48"/>
      <c r="Y55" s="97"/>
    </row>
    <row r="56" spans="1:25" x14ac:dyDescent="0.25">
      <c r="A56" s="14" t="s">
        <v>7</v>
      </c>
      <c r="B56" s="39">
        <f>SUM(B48:B55)</f>
        <v>0</v>
      </c>
      <c r="C56" s="39">
        <f>SUM(C48:C55)</f>
        <v>0</v>
      </c>
      <c r="D56" s="66">
        <f>SUM(D48:D55)</f>
        <v>0</v>
      </c>
      <c r="E56" s="39">
        <f t="shared" ref="E56:X56" si="20">SUM(E48:E55)</f>
        <v>0</v>
      </c>
      <c r="F56" s="39">
        <f>SUM(F48:F55)</f>
        <v>0</v>
      </c>
      <c r="G56" s="39">
        <f t="shared" si="20"/>
        <v>0</v>
      </c>
      <c r="H56" s="66">
        <f>SUM(F56:G56)</f>
        <v>0</v>
      </c>
      <c r="I56" s="39">
        <f t="shared" si="20"/>
        <v>0</v>
      </c>
      <c r="J56" s="39">
        <f t="shared" si="20"/>
        <v>0</v>
      </c>
      <c r="K56" s="66">
        <f>SUM(I56:J56)</f>
        <v>0</v>
      </c>
      <c r="L56" s="39">
        <f t="shared" si="20"/>
        <v>0</v>
      </c>
      <c r="M56" s="95">
        <f>SUM(D56,E56,H56,K56,L56)</f>
        <v>0</v>
      </c>
      <c r="N56" s="39">
        <f t="shared" si="20"/>
        <v>0</v>
      </c>
      <c r="O56" s="39">
        <f t="shared" si="20"/>
        <v>0</v>
      </c>
      <c r="P56" s="95">
        <f>SUM(N56:O56)</f>
        <v>0</v>
      </c>
      <c r="Q56" s="39">
        <f t="shared" si="20"/>
        <v>0</v>
      </c>
      <c r="R56" s="39">
        <f t="shared" si="20"/>
        <v>0</v>
      </c>
      <c r="S56" s="39">
        <f t="shared" si="20"/>
        <v>0</v>
      </c>
      <c r="T56" s="95">
        <f>SUM(R56:S56)</f>
        <v>0</v>
      </c>
      <c r="U56" s="95">
        <f>SUM(P56,Q56,T56)</f>
        <v>0</v>
      </c>
      <c r="V56" s="39">
        <f t="shared" si="20"/>
        <v>0</v>
      </c>
      <c r="W56" s="39">
        <f t="shared" si="20"/>
        <v>0</v>
      </c>
      <c r="X56" s="39">
        <f t="shared" si="20"/>
        <v>0</v>
      </c>
      <c r="Y56" s="95">
        <f>SUM(V56:X56)</f>
        <v>0</v>
      </c>
    </row>
  </sheetData>
  <mergeCells count="4">
    <mergeCell ref="A9:G10"/>
    <mergeCell ref="B12:L12"/>
    <mergeCell ref="N12:S12"/>
    <mergeCell ref="V12:Y1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5DDDD-4071-40AA-B09F-94A3BDCB7FE0}">
  <sheetPr>
    <tabColor theme="9" tint="0.39997558519241921"/>
  </sheetPr>
  <dimension ref="A1:C49"/>
  <sheetViews>
    <sheetView workbookViewId="0">
      <selection activeCell="A39" sqref="A39:C48"/>
    </sheetView>
  </sheetViews>
  <sheetFormatPr defaultRowHeight="15" x14ac:dyDescent="0.25"/>
  <cols>
    <col min="1" max="1" width="3" bestFit="1" customWidth="1"/>
    <col min="2" max="2" width="41.7109375" customWidth="1"/>
    <col min="3" max="3" width="71.7109375" customWidth="1"/>
  </cols>
  <sheetData>
    <row r="1" spans="1:3" x14ac:dyDescent="0.25">
      <c r="A1" s="123" t="s">
        <v>32</v>
      </c>
      <c r="B1" s="123"/>
      <c r="C1" s="123"/>
    </row>
    <row r="2" spans="1:3" x14ac:dyDescent="0.25">
      <c r="A2" s="23"/>
      <c r="B2" s="23"/>
      <c r="C2" s="23"/>
    </row>
    <row r="3" spans="1:3" ht="45" x14ac:dyDescent="0.25">
      <c r="A3" s="19" t="s">
        <v>28</v>
      </c>
      <c r="B3" s="17" t="s">
        <v>67</v>
      </c>
      <c r="C3" s="17" t="s">
        <v>71</v>
      </c>
    </row>
    <row r="4" spans="1:3" x14ac:dyDescent="0.25">
      <c r="A4" s="20">
        <v>1</v>
      </c>
      <c r="B4" s="18"/>
      <c r="C4" s="18"/>
    </row>
    <row r="5" spans="1:3" x14ac:dyDescent="0.25">
      <c r="A5" s="20">
        <v>2</v>
      </c>
      <c r="B5" s="18"/>
      <c r="C5" s="18"/>
    </row>
    <row r="6" spans="1:3" x14ac:dyDescent="0.25">
      <c r="A6" s="20">
        <v>3</v>
      </c>
      <c r="B6" s="18"/>
      <c r="C6" s="18"/>
    </row>
    <row r="7" spans="1:3" x14ac:dyDescent="0.25">
      <c r="A7" s="20">
        <v>4</v>
      </c>
      <c r="B7" s="18"/>
      <c r="C7" s="18"/>
    </row>
    <row r="8" spans="1:3" x14ac:dyDescent="0.25">
      <c r="A8" s="20">
        <v>5</v>
      </c>
      <c r="B8" s="18"/>
      <c r="C8" s="18"/>
    </row>
    <row r="9" spans="1:3" x14ac:dyDescent="0.25">
      <c r="A9" s="20">
        <v>6</v>
      </c>
      <c r="B9" s="18"/>
      <c r="C9" s="18"/>
    </row>
    <row r="10" spans="1:3" x14ac:dyDescent="0.25">
      <c r="A10" s="20">
        <v>7</v>
      </c>
      <c r="B10" s="18"/>
      <c r="C10" s="18"/>
    </row>
    <row r="11" spans="1:3" x14ac:dyDescent="0.25">
      <c r="A11" s="20">
        <v>8</v>
      </c>
      <c r="B11" s="18"/>
      <c r="C11" s="18"/>
    </row>
    <row r="12" spans="1:3" x14ac:dyDescent="0.25">
      <c r="A12" s="20">
        <v>9</v>
      </c>
      <c r="B12" s="18"/>
      <c r="C12" s="18"/>
    </row>
    <row r="13" spans="1:3" x14ac:dyDescent="0.25">
      <c r="A13" s="20">
        <v>10</v>
      </c>
      <c r="B13" s="18"/>
      <c r="C13" s="18"/>
    </row>
    <row r="14" spans="1:3" x14ac:dyDescent="0.25">
      <c r="A14" s="22"/>
      <c r="B14" s="22"/>
      <c r="C14" s="22"/>
    </row>
    <row r="15" spans="1:3" ht="30.75" customHeight="1" x14ac:dyDescent="0.25">
      <c r="A15" s="120" t="s">
        <v>70</v>
      </c>
      <c r="B15" s="120"/>
      <c r="C15" s="120"/>
    </row>
    <row r="16" spans="1:3" ht="15" customHeight="1" x14ac:dyDescent="0.25">
      <c r="A16" s="121" t="s">
        <v>68</v>
      </c>
      <c r="B16" s="121"/>
      <c r="C16" s="121"/>
    </row>
    <row r="17" spans="1:3" x14ac:dyDescent="0.25">
      <c r="A17" s="122"/>
      <c r="B17" s="122"/>
      <c r="C17" s="122"/>
    </row>
    <row r="18" spans="1:3" x14ac:dyDescent="0.25">
      <c r="A18" s="122"/>
      <c r="B18" s="122"/>
      <c r="C18" s="122"/>
    </row>
    <row r="19" spans="1:3" x14ac:dyDescent="0.25">
      <c r="A19" s="122"/>
      <c r="B19" s="122"/>
      <c r="C19" s="122"/>
    </row>
    <row r="20" spans="1:3" x14ac:dyDescent="0.25">
      <c r="A20" s="122"/>
      <c r="B20" s="122"/>
      <c r="C20" s="122"/>
    </row>
    <row r="21" spans="1:3" x14ac:dyDescent="0.25">
      <c r="A21" s="122"/>
      <c r="B21" s="122"/>
      <c r="C21" s="122"/>
    </row>
    <row r="22" spans="1:3" x14ac:dyDescent="0.25">
      <c r="A22" s="122"/>
      <c r="B22" s="122"/>
      <c r="C22" s="122"/>
    </row>
    <row r="23" spans="1:3" x14ac:dyDescent="0.25">
      <c r="A23" s="122"/>
      <c r="B23" s="122"/>
      <c r="C23" s="122"/>
    </row>
    <row r="24" spans="1:3" x14ac:dyDescent="0.25">
      <c r="A24" s="120" t="s">
        <v>69</v>
      </c>
      <c r="B24" s="120"/>
      <c r="C24" s="120"/>
    </row>
    <row r="25" spans="1:3" x14ac:dyDescent="0.25">
      <c r="A25" s="120"/>
      <c r="B25" s="120"/>
      <c r="C25" s="120"/>
    </row>
    <row r="26" spans="1:3" x14ac:dyDescent="0.25">
      <c r="A26" s="121" t="s">
        <v>68</v>
      </c>
      <c r="B26" s="121"/>
      <c r="C26" s="121"/>
    </row>
    <row r="27" spans="1:3" x14ac:dyDescent="0.25">
      <c r="A27" s="122"/>
      <c r="B27" s="122"/>
      <c r="C27" s="122"/>
    </row>
    <row r="28" spans="1:3" x14ac:dyDescent="0.25">
      <c r="A28" s="122"/>
      <c r="B28" s="122"/>
      <c r="C28" s="122"/>
    </row>
    <row r="29" spans="1:3" x14ac:dyDescent="0.25">
      <c r="A29" s="122"/>
      <c r="B29" s="122"/>
      <c r="C29" s="122"/>
    </row>
    <row r="30" spans="1:3" x14ac:dyDescent="0.25">
      <c r="A30" s="122"/>
      <c r="B30" s="122"/>
      <c r="C30" s="122"/>
    </row>
    <row r="31" spans="1:3" x14ac:dyDescent="0.25">
      <c r="A31" s="122"/>
      <c r="B31" s="122"/>
      <c r="C31" s="122"/>
    </row>
    <row r="32" spans="1:3" x14ac:dyDescent="0.25">
      <c r="A32" s="122"/>
      <c r="B32" s="122"/>
      <c r="C32" s="122"/>
    </row>
    <row r="33" spans="1:3" x14ac:dyDescent="0.25">
      <c r="A33" s="122"/>
      <c r="B33" s="122"/>
      <c r="C33" s="122"/>
    </row>
    <row r="34" spans="1:3" x14ac:dyDescent="0.25">
      <c r="A34" s="122"/>
      <c r="B34" s="122"/>
      <c r="C34" s="122"/>
    </row>
    <row r="35" spans="1:3" x14ac:dyDescent="0.25">
      <c r="A35" s="122"/>
      <c r="B35" s="122"/>
      <c r="C35" s="122"/>
    </row>
    <row r="36" spans="1:3" x14ac:dyDescent="0.25">
      <c r="A36" s="22"/>
      <c r="B36" s="22"/>
      <c r="C36" s="22"/>
    </row>
    <row r="37" spans="1:3" x14ac:dyDescent="0.25">
      <c r="A37" s="120" t="s">
        <v>133</v>
      </c>
      <c r="B37" s="120"/>
      <c r="C37" s="120"/>
    </row>
    <row r="38" spans="1:3" x14ac:dyDescent="0.25">
      <c r="A38" s="120"/>
      <c r="B38" s="120"/>
      <c r="C38" s="120"/>
    </row>
    <row r="39" spans="1:3" x14ac:dyDescent="0.25">
      <c r="A39" s="121" t="s">
        <v>29</v>
      </c>
      <c r="B39" s="121"/>
      <c r="C39" s="121"/>
    </row>
    <row r="40" spans="1:3" x14ac:dyDescent="0.25">
      <c r="A40" s="122"/>
      <c r="B40" s="122"/>
      <c r="C40" s="122"/>
    </row>
    <row r="41" spans="1:3" x14ac:dyDescent="0.25">
      <c r="A41" s="122"/>
      <c r="B41" s="122"/>
      <c r="C41" s="122"/>
    </row>
    <row r="42" spans="1:3" x14ac:dyDescent="0.25">
      <c r="A42" s="122"/>
      <c r="B42" s="122"/>
      <c r="C42" s="122"/>
    </row>
    <row r="43" spans="1:3" x14ac:dyDescent="0.25">
      <c r="A43" s="122"/>
      <c r="B43" s="122"/>
      <c r="C43" s="122"/>
    </row>
    <row r="44" spans="1:3" x14ac:dyDescent="0.25">
      <c r="A44" s="122"/>
      <c r="B44" s="122"/>
      <c r="C44" s="122"/>
    </row>
    <row r="45" spans="1:3" x14ac:dyDescent="0.25">
      <c r="A45" s="122"/>
      <c r="B45" s="122"/>
      <c r="C45" s="122"/>
    </row>
    <row r="46" spans="1:3" x14ac:dyDescent="0.25">
      <c r="A46" s="122"/>
      <c r="B46" s="122"/>
      <c r="C46" s="122"/>
    </row>
    <row r="47" spans="1:3" x14ac:dyDescent="0.25">
      <c r="A47" s="122"/>
      <c r="B47" s="122"/>
      <c r="C47" s="122"/>
    </row>
    <row r="48" spans="1:3" x14ac:dyDescent="0.25">
      <c r="A48" s="122"/>
      <c r="B48" s="122"/>
      <c r="C48" s="122"/>
    </row>
    <row r="49" spans="1:3" x14ac:dyDescent="0.25">
      <c r="A49" s="22"/>
      <c r="B49" s="22"/>
      <c r="C49" s="22"/>
    </row>
  </sheetData>
  <mergeCells count="7">
    <mergeCell ref="A15:C15"/>
    <mergeCell ref="A16:C23"/>
    <mergeCell ref="A37:C38"/>
    <mergeCell ref="A39:C48"/>
    <mergeCell ref="A1:C1"/>
    <mergeCell ref="A24:C25"/>
    <mergeCell ref="A26:C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C700-E385-4BC0-A568-1C660575A8A6}">
  <sheetPr>
    <tabColor rgb="FF00B0F0"/>
  </sheetPr>
  <dimension ref="B1:H36"/>
  <sheetViews>
    <sheetView workbookViewId="0">
      <selection sqref="A1:XFD1"/>
    </sheetView>
  </sheetViews>
  <sheetFormatPr defaultRowHeight="15" x14ac:dyDescent="0.25"/>
  <cols>
    <col min="3" max="3" width="106.140625" customWidth="1"/>
    <col min="4" max="5" width="9" bestFit="1" customWidth="1"/>
    <col min="6" max="6" width="64.42578125" customWidth="1"/>
  </cols>
  <sheetData>
    <row r="1" spans="2:8" x14ac:dyDescent="0.25">
      <c r="C1" s="24"/>
    </row>
    <row r="2" spans="2:8" ht="19.5" x14ac:dyDescent="0.25">
      <c r="C2" s="103" t="s">
        <v>98</v>
      </c>
    </row>
    <row r="3" spans="2:8" ht="63" x14ac:dyDescent="0.25">
      <c r="C3" s="109" t="s">
        <v>99</v>
      </c>
      <c r="D3" s="109"/>
      <c r="G3" s="109"/>
      <c r="H3" s="109"/>
    </row>
    <row r="4" spans="2:8" ht="47.25" x14ac:dyDescent="0.25">
      <c r="C4" s="109" t="s">
        <v>100</v>
      </c>
      <c r="D4" s="109"/>
      <c r="G4" s="109"/>
      <c r="H4" s="109"/>
    </row>
    <row r="5" spans="2:8" ht="31.5" x14ac:dyDescent="0.25">
      <c r="C5" s="109" t="s">
        <v>101</v>
      </c>
    </row>
    <row r="6" spans="2:8" ht="16.5" thickBot="1" x14ac:dyDescent="0.3">
      <c r="D6" s="109"/>
      <c r="G6" s="109"/>
      <c r="H6" s="109"/>
    </row>
    <row r="7" spans="2:8" ht="48" thickBot="1" x14ac:dyDescent="0.3">
      <c r="B7" s="105" t="s">
        <v>102</v>
      </c>
      <c r="C7" s="106" t="s">
        <v>103</v>
      </c>
      <c r="D7" s="109"/>
      <c r="G7" s="109"/>
      <c r="H7" s="109"/>
    </row>
    <row r="8" spans="2:8" ht="32.25" thickBot="1" x14ac:dyDescent="0.3">
      <c r="B8" s="107" t="s">
        <v>104</v>
      </c>
      <c r="C8" s="108" t="s">
        <v>105</v>
      </c>
    </row>
    <row r="9" spans="2:8" ht="16.5" thickBot="1" x14ac:dyDescent="0.3">
      <c r="B9" s="107" t="s">
        <v>106</v>
      </c>
      <c r="C9" s="108" t="s">
        <v>107</v>
      </c>
    </row>
    <row r="10" spans="2:8" ht="16.5" thickBot="1" x14ac:dyDescent="0.3">
      <c r="B10" s="107" t="s">
        <v>108</v>
      </c>
      <c r="C10" s="108" t="s">
        <v>109</v>
      </c>
    </row>
    <row r="11" spans="2:8" ht="15.75" x14ac:dyDescent="0.25">
      <c r="B11" s="129" t="s">
        <v>110</v>
      </c>
      <c r="C11" s="110" t="s">
        <v>111</v>
      </c>
    </row>
    <row r="12" spans="2:8" ht="15.75" x14ac:dyDescent="0.25">
      <c r="B12" s="130"/>
      <c r="C12" s="110" t="s">
        <v>112</v>
      </c>
    </row>
    <row r="13" spans="2:8" ht="15.75" x14ac:dyDescent="0.25">
      <c r="B13" s="130"/>
      <c r="C13" s="110" t="s">
        <v>113</v>
      </c>
    </row>
    <row r="14" spans="2:8" ht="16.5" thickBot="1" x14ac:dyDescent="0.3">
      <c r="B14" s="131"/>
      <c r="C14" s="108" t="s">
        <v>114</v>
      </c>
    </row>
    <row r="15" spans="2:8" ht="16.5" thickBot="1" x14ac:dyDescent="0.3">
      <c r="B15" s="107" t="s">
        <v>115</v>
      </c>
      <c r="C15" s="108" t="s">
        <v>116</v>
      </c>
    </row>
    <row r="16" spans="2:8" ht="16.5" thickBot="1" x14ac:dyDescent="0.3">
      <c r="B16" s="107" t="s">
        <v>117</v>
      </c>
      <c r="C16" s="108" t="s">
        <v>118</v>
      </c>
    </row>
    <row r="17" spans="2:5" ht="16.5" thickBot="1" x14ac:dyDescent="0.3">
      <c r="B17" s="107" t="s">
        <v>119</v>
      </c>
      <c r="C17" s="108" t="s">
        <v>120</v>
      </c>
    </row>
    <row r="19" spans="2:5" ht="47.25" x14ac:dyDescent="0.25">
      <c r="C19" s="109" t="s">
        <v>121</v>
      </c>
    </row>
    <row r="20" spans="2:5" ht="15.75" thickBot="1" x14ac:dyDescent="0.3"/>
    <row r="21" spans="2:5" ht="16.5" thickBot="1" x14ac:dyDescent="0.3">
      <c r="C21" s="111" t="s">
        <v>122</v>
      </c>
      <c r="D21" s="112" t="s">
        <v>123</v>
      </c>
      <c r="E21" s="112" t="s">
        <v>124</v>
      </c>
    </row>
    <row r="22" spans="2:5" ht="16.5" thickBot="1" x14ac:dyDescent="0.3">
      <c r="C22" s="107"/>
      <c r="D22" s="108"/>
      <c r="E22" s="108"/>
    </row>
    <row r="23" spans="2:5" ht="16.5" thickBot="1" x14ac:dyDescent="0.3">
      <c r="C23" s="107" t="s">
        <v>125</v>
      </c>
      <c r="D23" s="108"/>
      <c r="E23" s="108"/>
    </row>
    <row r="24" spans="2:5" ht="16.5" thickBot="1" x14ac:dyDescent="0.3">
      <c r="C24" s="107" t="s">
        <v>126</v>
      </c>
      <c r="D24" s="108"/>
      <c r="E24" s="108"/>
    </row>
    <row r="25" spans="2:5" ht="16.5" thickBot="1" x14ac:dyDescent="0.3">
      <c r="C25" s="107" t="s">
        <v>127</v>
      </c>
      <c r="D25" s="108"/>
      <c r="E25" s="108"/>
    </row>
    <row r="26" spans="2:5" ht="16.5" thickBot="1" x14ac:dyDescent="0.3">
      <c r="C26" s="107" t="s">
        <v>128</v>
      </c>
      <c r="D26" s="108"/>
      <c r="E26" s="108"/>
    </row>
    <row r="27" spans="2:5" ht="16.5" thickBot="1" x14ac:dyDescent="0.3">
      <c r="C27" s="107" t="s">
        <v>129</v>
      </c>
      <c r="D27" s="108"/>
      <c r="E27" s="108"/>
    </row>
    <row r="28" spans="2:5" ht="16.5" thickBot="1" x14ac:dyDescent="0.3">
      <c r="C28" s="107"/>
      <c r="D28" s="108"/>
      <c r="E28" s="108"/>
    </row>
    <row r="29" spans="2:5" ht="16.5" thickBot="1" x14ac:dyDescent="0.3">
      <c r="C29" s="107" t="s">
        <v>130</v>
      </c>
      <c r="D29" s="108"/>
      <c r="E29" s="108"/>
    </row>
    <row r="31" spans="2:5" ht="31.5" x14ac:dyDescent="0.25">
      <c r="C31" s="109" t="s">
        <v>131</v>
      </c>
    </row>
    <row r="32" spans="2:5" ht="15.75" x14ac:dyDescent="0.25">
      <c r="C32" s="104"/>
    </row>
    <row r="33" spans="3:3" ht="47.25" x14ac:dyDescent="0.25">
      <c r="C33" s="109" t="s">
        <v>132</v>
      </c>
    </row>
    <row r="34" spans="3:3" ht="15.75" x14ac:dyDescent="0.25">
      <c r="C34" s="109"/>
    </row>
    <row r="35" spans="3:3" x14ac:dyDescent="0.25">
      <c r="C35" s="113"/>
    </row>
    <row r="36" spans="3:3" x14ac:dyDescent="0.25">
      <c r="C36" s="113"/>
    </row>
  </sheetData>
  <mergeCells count="1">
    <mergeCell ref="B11:B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B696C-F8ED-4568-AA4E-9FD85F4AF996}">
  <sheetPr>
    <tabColor rgb="FF00B0F0"/>
  </sheetPr>
  <dimension ref="A1:Y55"/>
  <sheetViews>
    <sheetView topLeftCell="A7" zoomScale="85" zoomScaleNormal="85" workbookViewId="0">
      <pane xSplit="1" ySplit="8" topLeftCell="B15" activePane="bottomRight" state="frozen"/>
      <selection activeCell="A7" sqref="A7"/>
      <selection pane="topRight" activeCell="B7" sqref="B7"/>
      <selection pane="bottomLeft" activeCell="A15" sqref="A15"/>
      <selection pane="bottomRight" activeCell="A20" sqref="A20"/>
    </sheetView>
  </sheetViews>
  <sheetFormatPr defaultRowHeight="15" x14ac:dyDescent="0.25"/>
  <cols>
    <col min="1" max="1" width="58.85546875" customWidth="1"/>
    <col min="2" max="2" width="18.42578125" style="24" bestFit="1" customWidth="1"/>
    <col min="3" max="3" width="17.5703125" style="24" customWidth="1"/>
    <col min="4" max="4" width="18.42578125" style="24" bestFit="1" customWidth="1"/>
    <col min="5" max="12" width="17.5703125" style="24" customWidth="1"/>
    <col min="13" max="13" width="18.42578125" style="24" bestFit="1" customWidth="1"/>
    <col min="14" max="18" width="17.5703125" style="24" customWidth="1"/>
    <col min="19" max="19" width="18.7109375" style="24" customWidth="1"/>
    <col min="20" max="22" width="18.42578125" style="24" bestFit="1" customWidth="1"/>
    <col min="23" max="24" width="17.5703125" style="24" customWidth="1"/>
    <col min="25" max="25" width="18.7109375" customWidth="1"/>
  </cols>
  <sheetData>
    <row r="1" spans="1:25" x14ac:dyDescent="0.25">
      <c r="A1" s="1" t="s">
        <v>57</v>
      </c>
    </row>
    <row r="2" spans="1:25" x14ac:dyDescent="0.25">
      <c r="A2" s="1" t="s">
        <v>72</v>
      </c>
    </row>
    <row r="3" spans="1:25" x14ac:dyDescent="0.25">
      <c r="A3" s="1"/>
    </row>
    <row r="4" spans="1:25" x14ac:dyDescent="0.25">
      <c r="A4" s="1" t="s">
        <v>34</v>
      </c>
    </row>
    <row r="5" spans="1:25" x14ac:dyDescent="0.25">
      <c r="A5" s="1" t="s">
        <v>35</v>
      </c>
    </row>
    <row r="6" spans="1:25" x14ac:dyDescent="0.25">
      <c r="A6" s="1" t="s">
        <v>36</v>
      </c>
    </row>
    <row r="8" spans="1:25" x14ac:dyDescent="0.25">
      <c r="A8" s="16" t="s">
        <v>96</v>
      </c>
      <c r="B8" s="25"/>
      <c r="C8" s="25"/>
      <c r="D8" s="25"/>
      <c r="E8" s="25"/>
      <c r="F8" s="25"/>
      <c r="G8" s="26"/>
    </row>
    <row r="9" spans="1:25" ht="15" customHeight="1" x14ac:dyDescent="0.25">
      <c r="A9" s="114" t="s">
        <v>94</v>
      </c>
      <c r="B9" s="114"/>
      <c r="C9" s="114"/>
      <c r="D9" s="114"/>
      <c r="E9" s="114"/>
      <c r="F9" s="114"/>
      <c r="G9" s="114"/>
      <c r="H9" s="52"/>
    </row>
    <row r="10" spans="1:25" ht="38.25" customHeight="1" x14ac:dyDescent="0.25">
      <c r="A10" s="114"/>
      <c r="B10" s="114"/>
      <c r="C10" s="114"/>
      <c r="D10" s="114"/>
      <c r="E10" s="114"/>
      <c r="F10" s="114"/>
      <c r="G10" s="114"/>
      <c r="H10" s="52"/>
    </row>
    <row r="11" spans="1:25" x14ac:dyDescent="0.25">
      <c r="A11" s="52"/>
      <c r="B11" s="52"/>
      <c r="C11" s="52"/>
      <c r="D11" s="52"/>
      <c r="E11" s="52"/>
      <c r="F11" s="52"/>
      <c r="G11" s="53"/>
      <c r="H11" s="52"/>
    </row>
    <row r="12" spans="1:25" ht="15" customHeight="1" x14ac:dyDescent="0.25">
      <c r="B12" s="115" t="s">
        <v>55</v>
      </c>
      <c r="C12" s="115"/>
      <c r="D12" s="115"/>
      <c r="E12" s="115"/>
      <c r="F12" s="115"/>
      <c r="G12" s="115"/>
      <c r="H12" s="115"/>
      <c r="I12" s="115"/>
      <c r="J12" s="115"/>
      <c r="K12" s="115"/>
      <c r="L12" s="115"/>
      <c r="M12" s="72"/>
      <c r="N12" s="116" t="s">
        <v>66</v>
      </c>
      <c r="O12" s="117"/>
      <c r="P12" s="117"/>
      <c r="Q12" s="117"/>
      <c r="R12" s="117"/>
      <c r="S12" s="118"/>
      <c r="T12" s="58"/>
      <c r="U12" s="58"/>
      <c r="V12" s="119" t="s">
        <v>53</v>
      </c>
      <c r="W12" s="119"/>
      <c r="X12" s="119"/>
      <c r="Y12" s="119"/>
    </row>
    <row r="13" spans="1:25" ht="45" x14ac:dyDescent="0.25">
      <c r="A13" s="21"/>
      <c r="B13" s="51" t="s">
        <v>0</v>
      </c>
      <c r="C13" s="51" t="s">
        <v>43</v>
      </c>
      <c r="D13" s="57" t="s">
        <v>81</v>
      </c>
      <c r="E13" s="51" t="s">
        <v>39</v>
      </c>
      <c r="F13" s="51" t="s">
        <v>37</v>
      </c>
      <c r="G13" s="51" t="s">
        <v>2</v>
      </c>
      <c r="H13" s="57" t="s">
        <v>85</v>
      </c>
      <c r="I13" s="51" t="s">
        <v>40</v>
      </c>
      <c r="J13" s="51" t="s">
        <v>1</v>
      </c>
      <c r="K13" s="57" t="s">
        <v>83</v>
      </c>
      <c r="L13" s="51" t="s">
        <v>44</v>
      </c>
      <c r="M13" s="57" t="s">
        <v>82</v>
      </c>
      <c r="N13" s="51" t="s">
        <v>80</v>
      </c>
      <c r="O13" s="51" t="s">
        <v>79</v>
      </c>
      <c r="P13" s="57" t="s">
        <v>83</v>
      </c>
      <c r="Q13" s="51" t="s">
        <v>60</v>
      </c>
      <c r="R13" s="51" t="s">
        <v>61</v>
      </c>
      <c r="S13" s="51" t="s">
        <v>62</v>
      </c>
      <c r="T13" s="57" t="s">
        <v>84</v>
      </c>
      <c r="U13" s="57" t="s">
        <v>82</v>
      </c>
      <c r="V13" s="51" t="s">
        <v>49</v>
      </c>
      <c r="W13" s="51" t="s">
        <v>50</v>
      </c>
      <c r="X13" s="51" t="s">
        <v>47</v>
      </c>
      <c r="Y13" s="57" t="s">
        <v>82</v>
      </c>
    </row>
    <row r="14" spans="1:25" ht="30" x14ac:dyDescent="0.25">
      <c r="A14" s="3" t="s">
        <v>134</v>
      </c>
      <c r="B14" s="55" t="s">
        <v>33</v>
      </c>
      <c r="C14" s="55" t="s">
        <v>46</v>
      </c>
      <c r="D14" s="54"/>
      <c r="E14" s="55" t="s">
        <v>42</v>
      </c>
      <c r="F14" s="55" t="s">
        <v>38</v>
      </c>
      <c r="G14" s="55" t="s">
        <v>4</v>
      </c>
      <c r="H14" s="54"/>
      <c r="I14" s="55" t="s">
        <v>41</v>
      </c>
      <c r="J14" s="55" t="s">
        <v>3</v>
      </c>
      <c r="K14" s="54"/>
      <c r="L14" s="55" t="s">
        <v>45</v>
      </c>
      <c r="M14" s="54"/>
      <c r="N14" s="56" t="s">
        <v>58</v>
      </c>
      <c r="O14" s="56"/>
      <c r="P14" s="54"/>
      <c r="Q14" s="56" t="s">
        <v>59</v>
      </c>
      <c r="R14" s="56" t="s">
        <v>63</v>
      </c>
      <c r="S14" s="56" t="s">
        <v>64</v>
      </c>
      <c r="T14" s="54"/>
      <c r="U14" s="54"/>
      <c r="V14" s="98" t="s">
        <v>48</v>
      </c>
      <c r="W14" s="98" t="s">
        <v>51</v>
      </c>
      <c r="X14" s="98" t="s">
        <v>45</v>
      </c>
      <c r="Y14" s="54"/>
    </row>
    <row r="15" spans="1:25" x14ac:dyDescent="0.25">
      <c r="A15" s="8" t="s">
        <v>78</v>
      </c>
      <c r="B15" s="33"/>
      <c r="C15" s="33"/>
      <c r="D15" s="59">
        <f>SUM(B15:C15)</f>
        <v>0</v>
      </c>
      <c r="E15" s="33"/>
      <c r="F15" s="33"/>
      <c r="G15" s="33"/>
      <c r="H15" s="59">
        <f>SUM(F15:G15)</f>
        <v>0</v>
      </c>
      <c r="I15" s="33"/>
      <c r="J15" s="33"/>
      <c r="K15" s="59">
        <f>SUM(I15:J15)</f>
        <v>0</v>
      </c>
      <c r="L15" s="42"/>
      <c r="M15" s="93">
        <f>SUM(D15,E15,H15,K15,L15)</f>
        <v>0</v>
      </c>
      <c r="N15" s="42">
        <v>300000000</v>
      </c>
      <c r="O15" s="42"/>
      <c r="P15" s="93">
        <f>SUM(N15:O15)</f>
        <v>300000000</v>
      </c>
      <c r="Q15" s="42">
        <v>25000000</v>
      </c>
      <c r="R15" s="42">
        <v>285000000</v>
      </c>
      <c r="S15" s="42">
        <v>1300000000</v>
      </c>
      <c r="T15" s="93">
        <f>SUM(R15:S15)</f>
        <v>1585000000</v>
      </c>
      <c r="U15" s="93">
        <f>SUM(P15,Q15,T15)</f>
        <v>1910000000</v>
      </c>
      <c r="V15" s="42">
        <v>3000000000</v>
      </c>
      <c r="W15" s="42"/>
      <c r="X15" s="42">
        <v>3000000</v>
      </c>
      <c r="Y15" s="93">
        <f>SUM(V15:X15)</f>
        <v>3003000000</v>
      </c>
    </row>
    <row r="16" spans="1:25" x14ac:dyDescent="0.25">
      <c r="A16" s="4"/>
      <c r="B16" s="33"/>
      <c r="C16" s="33"/>
      <c r="D16" s="59"/>
      <c r="E16" s="33"/>
      <c r="F16" s="33"/>
      <c r="G16" s="33"/>
      <c r="H16" s="59"/>
      <c r="I16" s="33"/>
      <c r="J16" s="33"/>
      <c r="K16" s="59"/>
      <c r="L16" s="42"/>
      <c r="M16" s="93"/>
      <c r="N16" s="42"/>
      <c r="O16" s="42"/>
      <c r="P16" s="93"/>
      <c r="Q16" s="42"/>
      <c r="R16" s="42"/>
      <c r="S16" s="42"/>
      <c r="T16" s="93"/>
      <c r="U16" s="93"/>
      <c r="V16" s="42"/>
      <c r="W16" s="42"/>
      <c r="X16" s="42"/>
      <c r="Y16" s="93"/>
    </row>
    <row r="17" spans="1:25" x14ac:dyDescent="0.25">
      <c r="A17" s="5" t="s">
        <v>77</v>
      </c>
      <c r="B17" s="27"/>
      <c r="C17" s="27"/>
      <c r="D17" s="27"/>
      <c r="E17" s="27"/>
      <c r="F17" s="27"/>
      <c r="G17" s="29"/>
      <c r="H17" s="27"/>
      <c r="I17" s="27"/>
      <c r="J17" s="28"/>
      <c r="K17" s="28"/>
      <c r="L17" s="29"/>
      <c r="M17" s="29"/>
      <c r="N17" s="29"/>
      <c r="O17" s="29"/>
      <c r="P17" s="29"/>
      <c r="Q17" s="29"/>
      <c r="R17" s="29"/>
      <c r="S17" s="29"/>
      <c r="T17" s="29"/>
      <c r="U17" s="29"/>
      <c r="V17" s="29"/>
      <c r="W17" s="29"/>
      <c r="X17" s="29"/>
      <c r="Y17" s="29"/>
    </row>
    <row r="18" spans="1:25" x14ac:dyDescent="0.25">
      <c r="A18" s="6" t="s">
        <v>8</v>
      </c>
      <c r="B18" s="30"/>
      <c r="C18" s="30"/>
      <c r="D18" s="30"/>
      <c r="E18" s="30"/>
      <c r="F18" s="30"/>
      <c r="G18" s="32"/>
      <c r="H18" s="30"/>
      <c r="I18" s="30"/>
      <c r="J18" s="31"/>
      <c r="K18" s="31"/>
      <c r="L18" s="32"/>
      <c r="M18" s="32"/>
      <c r="N18" s="32"/>
      <c r="O18" s="32"/>
      <c r="P18" s="32"/>
      <c r="Q18" s="32"/>
      <c r="R18" s="32"/>
      <c r="S18" s="32"/>
      <c r="T18" s="32"/>
      <c r="U18" s="32"/>
      <c r="V18" s="32"/>
      <c r="W18" s="32"/>
      <c r="X18" s="32"/>
      <c r="Y18" s="32"/>
    </row>
    <row r="19" spans="1:25" x14ac:dyDescent="0.25">
      <c r="A19" s="4" t="s">
        <v>5</v>
      </c>
      <c r="B19" s="33"/>
      <c r="C19" s="33"/>
      <c r="D19" s="59">
        <f>SUM(B19:C19)</f>
        <v>0</v>
      </c>
      <c r="E19" s="33"/>
      <c r="F19" s="33"/>
      <c r="G19" s="33"/>
      <c r="H19" s="59">
        <f>SUM(F19:G19)</f>
        <v>0</v>
      </c>
      <c r="I19" s="33"/>
      <c r="J19" s="33"/>
      <c r="K19" s="59">
        <f>SUM(I19:J19)</f>
        <v>0</v>
      </c>
      <c r="L19" s="42"/>
      <c r="M19" s="93">
        <f>SUM(D19,E19,H19,K19,L19)</f>
        <v>0</v>
      </c>
      <c r="N19" s="42">
        <v>-300000</v>
      </c>
      <c r="O19" s="42">
        <v>300000</v>
      </c>
      <c r="P19" s="93">
        <f>SUM(N19:O19)</f>
        <v>0</v>
      </c>
      <c r="Q19" s="42"/>
      <c r="R19" s="42"/>
      <c r="S19" s="42"/>
      <c r="T19" s="93">
        <f>SUM(R19:S19)</f>
        <v>0</v>
      </c>
      <c r="U19" s="93">
        <f t="shared" ref="U19:U55" si="0">SUM(P19,Q19,T19)</f>
        <v>0</v>
      </c>
      <c r="V19" s="42"/>
      <c r="W19" s="42"/>
      <c r="X19" s="42"/>
      <c r="Y19" s="93">
        <f>SUM(V19:X19)</f>
        <v>0</v>
      </c>
    </row>
    <row r="20" spans="1:25" x14ac:dyDescent="0.25">
      <c r="A20" s="4" t="s">
        <v>139</v>
      </c>
      <c r="B20" s="33">
        <v>-20000000</v>
      </c>
      <c r="C20" s="33">
        <v>20000000</v>
      </c>
      <c r="D20" s="59"/>
      <c r="E20" s="33"/>
      <c r="F20" s="33"/>
      <c r="G20" s="33"/>
      <c r="H20" s="59"/>
      <c r="I20" s="33"/>
      <c r="J20" s="33"/>
      <c r="K20" s="59"/>
      <c r="L20" s="42"/>
      <c r="M20" s="93"/>
      <c r="N20" s="42"/>
      <c r="O20" s="42"/>
      <c r="P20" s="93"/>
      <c r="Q20" s="42"/>
      <c r="R20" s="42"/>
      <c r="S20" s="42"/>
      <c r="T20" s="93"/>
      <c r="U20" s="93">
        <f t="shared" si="0"/>
        <v>0</v>
      </c>
      <c r="V20" s="42"/>
      <c r="W20" s="42" t="s">
        <v>52</v>
      </c>
      <c r="X20" s="42"/>
      <c r="Y20" s="93"/>
    </row>
    <row r="21" spans="1:25" x14ac:dyDescent="0.25">
      <c r="A21" s="4" t="s">
        <v>6</v>
      </c>
      <c r="B21" s="33"/>
      <c r="C21" s="33"/>
      <c r="D21" s="59"/>
      <c r="E21" s="33"/>
      <c r="F21" s="33"/>
      <c r="G21" s="33"/>
      <c r="H21" s="59"/>
      <c r="I21" s="33"/>
      <c r="J21" s="33"/>
      <c r="K21" s="59"/>
      <c r="L21" s="42"/>
      <c r="M21" s="93"/>
      <c r="N21" s="42"/>
      <c r="O21" s="42"/>
      <c r="P21" s="93"/>
      <c r="Q21" s="42"/>
      <c r="R21" s="42"/>
      <c r="S21" s="42"/>
      <c r="T21" s="93"/>
      <c r="U21" s="93">
        <f t="shared" si="0"/>
        <v>0</v>
      </c>
      <c r="V21" s="42"/>
      <c r="W21" s="42"/>
      <c r="X21" s="42"/>
      <c r="Y21" s="93"/>
    </row>
    <row r="22" spans="1:25" x14ac:dyDescent="0.25">
      <c r="A22" s="7" t="s">
        <v>6</v>
      </c>
      <c r="B22" s="34"/>
      <c r="C22" s="34"/>
      <c r="D22" s="62"/>
      <c r="E22" s="34"/>
      <c r="F22" s="34"/>
      <c r="G22" s="34"/>
      <c r="H22" s="62"/>
      <c r="I22" s="34"/>
      <c r="J22" s="34"/>
      <c r="K22" s="62"/>
      <c r="L22" s="43"/>
      <c r="M22" s="94"/>
      <c r="N22" s="43"/>
      <c r="O22" s="43"/>
      <c r="P22" s="94"/>
      <c r="Q22" s="43"/>
      <c r="R22" s="43"/>
      <c r="S22" s="43"/>
      <c r="T22" s="94"/>
      <c r="U22" s="94">
        <f t="shared" si="0"/>
        <v>0</v>
      </c>
      <c r="V22" s="43"/>
      <c r="W22" s="43"/>
      <c r="X22" s="43"/>
      <c r="Y22" s="94"/>
    </row>
    <row r="23" spans="1:25" x14ac:dyDescent="0.25">
      <c r="A23" s="14" t="s">
        <v>7</v>
      </c>
      <c r="B23" s="35">
        <f>SUM(B19:B22)</f>
        <v>-20000000</v>
      </c>
      <c r="C23" s="35">
        <f>SUM(C19:C22)</f>
        <v>20000000</v>
      </c>
      <c r="D23" s="63">
        <f>SUM(D19:D22)</f>
        <v>0</v>
      </c>
      <c r="E23" s="35">
        <f t="shared" ref="E23:J23" si="1">SUM(E19:E22)</f>
        <v>0</v>
      </c>
      <c r="F23" s="35">
        <f>SUM(F19:F22)</f>
        <v>0</v>
      </c>
      <c r="G23" s="35">
        <f t="shared" si="1"/>
        <v>0</v>
      </c>
      <c r="H23" s="63">
        <f>SUM(F23:G23)</f>
        <v>0</v>
      </c>
      <c r="I23" s="35">
        <f t="shared" si="1"/>
        <v>0</v>
      </c>
      <c r="J23" s="35">
        <f t="shared" si="1"/>
        <v>0</v>
      </c>
      <c r="K23" s="63">
        <f>SUM(I23:J23)</f>
        <v>0</v>
      </c>
      <c r="L23" s="44">
        <f>SUM(L19:L22)</f>
        <v>0</v>
      </c>
      <c r="M23" s="95">
        <f>SUM(D23,E23,H23,K23,L23)</f>
        <v>0</v>
      </c>
      <c r="N23" s="44">
        <f t="shared" ref="N23:Q23" si="2">SUM(N19:N22)</f>
        <v>-300000</v>
      </c>
      <c r="O23" s="44">
        <f t="shared" si="2"/>
        <v>300000</v>
      </c>
      <c r="P23" s="95">
        <f>SUM(N23:O23)</f>
        <v>0</v>
      </c>
      <c r="Q23" s="44">
        <f t="shared" si="2"/>
        <v>0</v>
      </c>
      <c r="R23" s="44">
        <f t="shared" ref="R23" si="3">SUM(R19:R22)</f>
        <v>0</v>
      </c>
      <c r="S23" s="44">
        <f t="shared" ref="S23" si="4">SUM(S19:S22)</f>
        <v>0</v>
      </c>
      <c r="T23" s="95">
        <f>SUM(R23:S23)</f>
        <v>0</v>
      </c>
      <c r="U23" s="95">
        <f t="shared" si="0"/>
        <v>0</v>
      </c>
      <c r="V23" s="44">
        <f t="shared" ref="V23:X23" si="5">SUM(V19:V22)</f>
        <v>0</v>
      </c>
      <c r="W23" s="44">
        <f t="shared" si="5"/>
        <v>0</v>
      </c>
      <c r="X23" s="44">
        <f t="shared" si="5"/>
        <v>0</v>
      </c>
      <c r="Y23" s="95">
        <f>SUM(V23:X23)</f>
        <v>0</v>
      </c>
    </row>
    <row r="24" spans="1:25" ht="30" x14ac:dyDescent="0.25">
      <c r="A24" s="13" t="s">
        <v>86</v>
      </c>
      <c r="B24" s="30"/>
      <c r="C24" s="30"/>
      <c r="D24" s="30"/>
      <c r="E24" s="30"/>
      <c r="F24" s="30"/>
      <c r="G24" s="30"/>
      <c r="H24" s="30"/>
      <c r="I24" s="30"/>
      <c r="J24" s="30"/>
      <c r="K24" s="30"/>
      <c r="L24" s="45"/>
      <c r="M24" s="45"/>
      <c r="N24" s="45"/>
      <c r="O24" s="45"/>
      <c r="P24" s="45"/>
      <c r="Q24" s="45"/>
      <c r="R24" s="45"/>
      <c r="S24" s="45"/>
      <c r="T24" s="45"/>
      <c r="U24" s="45"/>
      <c r="V24" s="45"/>
      <c r="W24" s="45"/>
      <c r="X24" s="45"/>
      <c r="Y24" s="45"/>
    </row>
    <row r="25" spans="1:25" x14ac:dyDescent="0.25">
      <c r="A25" s="8" t="s">
        <v>10</v>
      </c>
      <c r="B25" s="36">
        <v>-957262028.21000004</v>
      </c>
      <c r="C25" s="36">
        <v>-3544215.94</v>
      </c>
      <c r="D25" s="59">
        <f t="shared" ref="D25:D43" si="6">SUM(B25:C25)</f>
        <v>-960806244.1500001</v>
      </c>
      <c r="E25" s="36"/>
      <c r="F25" s="36">
        <v>-490646.72</v>
      </c>
      <c r="G25" s="36">
        <v>-499027.56</v>
      </c>
      <c r="H25" s="59">
        <f>SUM(F25:G25)</f>
        <v>-989674.28</v>
      </c>
      <c r="I25" s="36">
        <v>-3686261.1</v>
      </c>
      <c r="J25" s="36">
        <v>-79211699.030000001</v>
      </c>
      <c r="K25" s="59">
        <f t="shared" ref="K25:K43" si="7">SUM(I25:J25)</f>
        <v>-82897960.129999995</v>
      </c>
      <c r="L25" s="46"/>
      <c r="M25" s="93">
        <f t="shared" ref="M25:M43" si="8">SUM(D25,E25,H25,K25,L25)</f>
        <v>-1044693878.5600001</v>
      </c>
      <c r="N25" s="46">
        <v>-275214268.88999999</v>
      </c>
      <c r="O25" s="46">
        <v>-294110</v>
      </c>
      <c r="P25" s="93">
        <f t="shared" ref="P25:P43" si="9">SUM(N25:O25)</f>
        <v>-275508378.88999999</v>
      </c>
      <c r="Q25" s="46">
        <v>-13419593</v>
      </c>
      <c r="R25" s="46">
        <v>-3118679.33</v>
      </c>
      <c r="S25" s="46">
        <v>-5355246.91</v>
      </c>
      <c r="T25" s="93">
        <f t="shared" ref="T25:T43" si="10">SUM(R25:S25)</f>
        <v>-8473926.2400000002</v>
      </c>
      <c r="U25" s="93">
        <f t="shared" si="0"/>
        <v>-297401898.13</v>
      </c>
      <c r="V25" s="46">
        <f>-1158726.28-7000000</f>
        <v>-8158726.2800000003</v>
      </c>
      <c r="W25" s="46">
        <v>-76083333.329999998</v>
      </c>
      <c r="X25" s="46"/>
      <c r="Y25" s="93">
        <f t="shared" ref="Y25:Y43" si="11">SUM(V25:X25)</f>
        <v>-84242059.609999999</v>
      </c>
    </row>
    <row r="26" spans="1:25" x14ac:dyDescent="0.25">
      <c r="A26" s="8" t="s">
        <v>9</v>
      </c>
      <c r="B26" s="36"/>
      <c r="C26" s="36"/>
      <c r="D26" s="59">
        <f t="shared" si="6"/>
        <v>0</v>
      </c>
      <c r="E26" s="36"/>
      <c r="F26" s="36"/>
      <c r="G26" s="36"/>
      <c r="H26" s="59">
        <f>SUM(F26:G26)</f>
        <v>0</v>
      </c>
      <c r="I26" s="36"/>
      <c r="J26" s="36">
        <v>-626253.53</v>
      </c>
      <c r="K26" s="59">
        <f t="shared" si="7"/>
        <v>-626253.53</v>
      </c>
      <c r="L26" s="46"/>
      <c r="M26" s="93">
        <f t="shared" si="8"/>
        <v>-626253.53</v>
      </c>
      <c r="N26" s="46"/>
      <c r="O26" s="46"/>
      <c r="P26" s="93">
        <f t="shared" si="9"/>
        <v>0</v>
      </c>
      <c r="Q26" s="46"/>
      <c r="R26" s="46">
        <v>-416114.05</v>
      </c>
      <c r="S26" s="46">
        <v>-2160855.29</v>
      </c>
      <c r="T26" s="93">
        <f t="shared" si="10"/>
        <v>-2576969.34</v>
      </c>
      <c r="U26" s="93">
        <f t="shared" si="0"/>
        <v>-2576969.34</v>
      </c>
      <c r="V26" s="46"/>
      <c r="W26" s="46"/>
      <c r="X26" s="46"/>
      <c r="Y26" s="93">
        <f t="shared" si="11"/>
        <v>0</v>
      </c>
    </row>
    <row r="27" spans="1:25" x14ac:dyDescent="0.25">
      <c r="A27" s="8" t="s">
        <v>11</v>
      </c>
      <c r="B27" s="36"/>
      <c r="C27" s="36"/>
      <c r="D27" s="59">
        <f t="shared" si="6"/>
        <v>0</v>
      </c>
      <c r="E27" s="36"/>
      <c r="F27" s="36"/>
      <c r="G27" s="36"/>
      <c r="H27" s="59">
        <f t="shared" ref="H27:H43" si="12">SUM(F27:G27)</f>
        <v>0</v>
      </c>
      <c r="I27" s="36"/>
      <c r="J27" s="36"/>
      <c r="K27" s="59">
        <f t="shared" si="7"/>
        <v>0</v>
      </c>
      <c r="L27" s="46"/>
      <c r="M27" s="93">
        <f t="shared" si="8"/>
        <v>0</v>
      </c>
      <c r="N27" s="46"/>
      <c r="O27" s="46"/>
      <c r="P27" s="93">
        <f t="shared" si="9"/>
        <v>0</v>
      </c>
      <c r="Q27" s="46"/>
      <c r="R27" s="46"/>
      <c r="S27" s="46"/>
      <c r="T27" s="93">
        <f t="shared" si="10"/>
        <v>0</v>
      </c>
      <c r="U27" s="93">
        <f t="shared" si="0"/>
        <v>0</v>
      </c>
      <c r="V27" s="46"/>
      <c r="W27" s="46"/>
      <c r="X27" s="46"/>
      <c r="Y27" s="93">
        <f t="shared" si="11"/>
        <v>0</v>
      </c>
    </row>
    <row r="28" spans="1:25" ht="30" x14ac:dyDescent="0.25">
      <c r="A28" s="9" t="s">
        <v>12</v>
      </c>
      <c r="B28" s="36"/>
      <c r="C28" s="36"/>
      <c r="D28" s="59">
        <f t="shared" si="6"/>
        <v>0</v>
      </c>
      <c r="E28" s="36"/>
      <c r="F28" s="36"/>
      <c r="G28" s="36"/>
      <c r="H28" s="59">
        <f t="shared" si="12"/>
        <v>0</v>
      </c>
      <c r="I28" s="36"/>
      <c r="J28" s="36"/>
      <c r="K28" s="59">
        <f t="shared" si="7"/>
        <v>0</v>
      </c>
      <c r="L28" s="46"/>
      <c r="M28" s="93">
        <f t="shared" si="8"/>
        <v>0</v>
      </c>
      <c r="N28" s="46"/>
      <c r="O28" s="46"/>
      <c r="P28" s="93">
        <f t="shared" si="9"/>
        <v>0</v>
      </c>
      <c r="Q28" s="46"/>
      <c r="R28" s="46"/>
      <c r="S28" s="46"/>
      <c r="T28" s="93">
        <f t="shared" si="10"/>
        <v>0</v>
      </c>
      <c r="U28" s="93">
        <f t="shared" si="0"/>
        <v>0</v>
      </c>
      <c r="V28" s="46"/>
      <c r="W28" s="46"/>
      <c r="X28" s="46"/>
      <c r="Y28" s="93">
        <f t="shared" si="11"/>
        <v>0</v>
      </c>
    </row>
    <row r="29" spans="1:25" ht="30" x14ac:dyDescent="0.25">
      <c r="A29" s="10" t="s">
        <v>30</v>
      </c>
      <c r="B29" s="36">
        <v>11261920</v>
      </c>
      <c r="C29" s="36">
        <v>49490.75</v>
      </c>
      <c r="D29" s="59">
        <f t="shared" si="6"/>
        <v>11311410.75</v>
      </c>
      <c r="E29" s="36"/>
      <c r="F29" s="36">
        <v>61772.46</v>
      </c>
      <c r="G29" s="36"/>
      <c r="H29" s="59">
        <f t="shared" si="12"/>
        <v>61772.46</v>
      </c>
      <c r="I29" s="36">
        <v>582793.71</v>
      </c>
      <c r="J29" s="36"/>
      <c r="K29" s="59">
        <f t="shared" si="7"/>
        <v>582793.71</v>
      </c>
      <c r="L29" s="46"/>
      <c r="M29" s="93">
        <f t="shared" si="8"/>
        <v>11955976.920000002</v>
      </c>
      <c r="N29" s="46"/>
      <c r="O29" s="46"/>
      <c r="P29" s="93">
        <f t="shared" si="9"/>
        <v>0</v>
      </c>
      <c r="Q29" s="46"/>
      <c r="R29" s="46"/>
      <c r="S29" s="46"/>
      <c r="T29" s="93">
        <f t="shared" si="10"/>
        <v>0</v>
      </c>
      <c r="U29" s="93">
        <f t="shared" si="0"/>
        <v>0</v>
      </c>
      <c r="V29" s="46"/>
      <c r="W29" s="46"/>
      <c r="X29" s="46"/>
      <c r="Y29" s="93">
        <f t="shared" si="11"/>
        <v>0</v>
      </c>
    </row>
    <row r="30" spans="1:25" ht="45" x14ac:dyDescent="0.25">
      <c r="A30" s="11" t="s">
        <v>31</v>
      </c>
      <c r="B30" s="36"/>
      <c r="C30" s="36"/>
      <c r="D30" s="59">
        <f t="shared" si="6"/>
        <v>0</v>
      </c>
      <c r="E30" s="36"/>
      <c r="F30" s="36"/>
      <c r="G30" s="36"/>
      <c r="H30" s="59">
        <f t="shared" si="12"/>
        <v>0</v>
      </c>
      <c r="I30" s="36"/>
      <c r="J30" s="36"/>
      <c r="K30" s="59">
        <f t="shared" si="7"/>
        <v>0</v>
      </c>
      <c r="L30" s="46"/>
      <c r="M30" s="93">
        <f t="shared" si="8"/>
        <v>0</v>
      </c>
      <c r="N30" s="46"/>
      <c r="O30" s="46"/>
      <c r="P30" s="93">
        <f t="shared" si="9"/>
        <v>0</v>
      </c>
      <c r="Q30" s="46"/>
      <c r="R30" s="46"/>
      <c r="S30" s="46"/>
      <c r="T30" s="93">
        <f t="shared" si="10"/>
        <v>0</v>
      </c>
      <c r="U30" s="93">
        <f t="shared" si="0"/>
        <v>0</v>
      </c>
      <c r="V30" s="46"/>
      <c r="W30" s="46"/>
      <c r="X30" s="46"/>
      <c r="Y30" s="93">
        <f t="shared" si="11"/>
        <v>0</v>
      </c>
    </row>
    <row r="31" spans="1:25" ht="30" x14ac:dyDescent="0.25">
      <c r="A31" s="10" t="s">
        <v>13</v>
      </c>
      <c r="B31" s="36">
        <v>-550000</v>
      </c>
      <c r="C31" s="36">
        <v>-1654.23</v>
      </c>
      <c r="D31" s="59">
        <f t="shared" si="6"/>
        <v>-551654.23</v>
      </c>
      <c r="E31" s="36"/>
      <c r="F31" s="36">
        <v>-31660.35</v>
      </c>
      <c r="G31" s="36"/>
      <c r="H31" s="59">
        <f t="shared" si="12"/>
        <v>-31660.35</v>
      </c>
      <c r="I31" s="36">
        <v>-4625.5600000000004</v>
      </c>
      <c r="J31" s="36"/>
      <c r="K31" s="59">
        <f t="shared" si="7"/>
        <v>-4625.5600000000004</v>
      </c>
      <c r="L31" s="46"/>
      <c r="M31" s="93">
        <f t="shared" si="8"/>
        <v>-587940.14</v>
      </c>
      <c r="N31" s="46"/>
      <c r="O31" s="46"/>
      <c r="P31" s="93">
        <f t="shared" si="9"/>
        <v>0</v>
      </c>
      <c r="Q31" s="46"/>
      <c r="R31" s="46"/>
      <c r="S31" s="46"/>
      <c r="T31" s="93">
        <f t="shared" si="10"/>
        <v>0</v>
      </c>
      <c r="U31" s="93">
        <f t="shared" si="0"/>
        <v>0</v>
      </c>
      <c r="V31" s="46"/>
      <c r="W31" s="46"/>
      <c r="X31" s="46"/>
      <c r="Y31" s="93">
        <f t="shared" si="11"/>
        <v>0</v>
      </c>
    </row>
    <row r="32" spans="1:25" ht="30" x14ac:dyDescent="0.25">
      <c r="A32" s="10" t="s">
        <v>14</v>
      </c>
      <c r="B32" s="36"/>
      <c r="C32" s="36"/>
      <c r="D32" s="59">
        <f t="shared" si="6"/>
        <v>0</v>
      </c>
      <c r="E32" s="36"/>
      <c r="F32" s="36"/>
      <c r="G32" s="36"/>
      <c r="H32" s="59">
        <f t="shared" si="12"/>
        <v>0</v>
      </c>
      <c r="I32" s="36"/>
      <c r="J32" s="36"/>
      <c r="K32" s="59">
        <f t="shared" si="7"/>
        <v>0</v>
      </c>
      <c r="L32" s="46"/>
      <c r="M32" s="93">
        <f t="shared" si="8"/>
        <v>0</v>
      </c>
      <c r="N32" s="46"/>
      <c r="O32" s="46"/>
      <c r="P32" s="93">
        <f t="shared" si="9"/>
        <v>0</v>
      </c>
      <c r="Q32" s="46"/>
      <c r="R32" s="46"/>
      <c r="S32" s="46"/>
      <c r="T32" s="93">
        <f t="shared" si="10"/>
        <v>0</v>
      </c>
      <c r="U32" s="93">
        <f t="shared" si="0"/>
        <v>0</v>
      </c>
      <c r="V32" s="46"/>
      <c r="W32" s="46"/>
      <c r="X32" s="46"/>
      <c r="Y32" s="93">
        <f t="shared" si="11"/>
        <v>0</v>
      </c>
    </row>
    <row r="33" spans="1:25" x14ac:dyDescent="0.25">
      <c r="A33" s="8" t="s">
        <v>15</v>
      </c>
      <c r="B33" s="36"/>
      <c r="C33" s="36">
        <v>-549458.06000000006</v>
      </c>
      <c r="D33" s="59">
        <f t="shared" si="6"/>
        <v>-549458.06000000006</v>
      </c>
      <c r="E33" s="36">
        <v>-404755.07</v>
      </c>
      <c r="F33" s="36">
        <v>-10141.42</v>
      </c>
      <c r="G33" s="36">
        <f>-6935163.03-2858720.83</f>
        <v>-9793883.8599999994</v>
      </c>
      <c r="H33" s="59">
        <f t="shared" si="12"/>
        <v>-9804025.2799999993</v>
      </c>
      <c r="I33" s="36">
        <v>-158814.85999999999</v>
      </c>
      <c r="J33" s="36">
        <v>-2396472.21</v>
      </c>
      <c r="K33" s="59">
        <f t="shared" si="7"/>
        <v>-2555287.0699999998</v>
      </c>
      <c r="L33" s="46">
        <v>-105795.97</v>
      </c>
      <c r="M33" s="93">
        <f t="shared" si="8"/>
        <v>-13419321.450000001</v>
      </c>
      <c r="N33" s="46">
        <v>-8738704.9000000004</v>
      </c>
      <c r="O33" s="46"/>
      <c r="P33" s="93">
        <f t="shared" si="9"/>
        <v>-8738704.9000000004</v>
      </c>
      <c r="Q33" s="46">
        <v>-2067447.6</v>
      </c>
      <c r="R33" s="46">
        <v>-1058826.3899999999</v>
      </c>
      <c r="S33" s="46">
        <f>-105277.28-1530683.18</f>
        <v>-1635960.46</v>
      </c>
      <c r="T33" s="93">
        <f t="shared" si="10"/>
        <v>-2694786.8499999996</v>
      </c>
      <c r="U33" s="93">
        <f t="shared" si="0"/>
        <v>-13500939.35</v>
      </c>
      <c r="V33" s="46">
        <v>-6862.99</v>
      </c>
      <c r="W33" s="46">
        <v>-6975374.9199999999</v>
      </c>
      <c r="X33" s="46">
        <v>-23022.51</v>
      </c>
      <c r="Y33" s="93">
        <f t="shared" si="11"/>
        <v>-7005260.4199999999</v>
      </c>
    </row>
    <row r="34" spans="1:25" x14ac:dyDescent="0.25">
      <c r="A34" s="8" t="s">
        <v>16</v>
      </c>
      <c r="B34" s="37">
        <v>-406396928.58999997</v>
      </c>
      <c r="C34" s="37">
        <v>-19620477.899999999</v>
      </c>
      <c r="D34" s="59">
        <f t="shared" si="6"/>
        <v>-426017406.48999995</v>
      </c>
      <c r="E34" s="37">
        <v>-7196162.8200000003</v>
      </c>
      <c r="F34" s="37">
        <v>-2358496.7799999998</v>
      </c>
      <c r="G34" s="37">
        <f>-37651256.65-6434986.76</f>
        <v>-44086243.409999996</v>
      </c>
      <c r="H34" s="59">
        <f t="shared" si="12"/>
        <v>-46444740.189999998</v>
      </c>
      <c r="I34" s="37">
        <v>-12272491.42</v>
      </c>
      <c r="J34" s="37">
        <v>-215951938.91999999</v>
      </c>
      <c r="K34" s="59">
        <f t="shared" si="7"/>
        <v>-228224430.33999997</v>
      </c>
      <c r="L34" s="47">
        <v>-1469206.95</v>
      </c>
      <c r="M34" s="93">
        <f t="shared" si="8"/>
        <v>-709351946.78999996</v>
      </c>
      <c r="N34" s="47">
        <v>-15745200.84</v>
      </c>
      <c r="O34" s="47"/>
      <c r="P34" s="93">
        <f t="shared" si="9"/>
        <v>-15745200.84</v>
      </c>
      <c r="Q34" s="47">
        <v>-2461311.4</v>
      </c>
      <c r="R34" s="47">
        <f>-1007153.28-268290.19</f>
        <v>-1275443.47</v>
      </c>
      <c r="S34" s="47">
        <f>-1808069.71-340304.71</f>
        <v>-2148374.42</v>
      </c>
      <c r="T34" s="93">
        <f t="shared" si="10"/>
        <v>-3423817.8899999997</v>
      </c>
      <c r="U34" s="96">
        <f t="shared" si="0"/>
        <v>-21630330.129999999</v>
      </c>
      <c r="V34" s="47">
        <v>-1078557.1399999999</v>
      </c>
      <c r="W34" s="47">
        <v>-6980691.7400000002</v>
      </c>
      <c r="X34" s="47">
        <v>-107183.67</v>
      </c>
      <c r="Y34" s="93">
        <f t="shared" si="11"/>
        <v>-8166432.5499999998</v>
      </c>
    </row>
    <row r="35" spans="1:25" x14ac:dyDescent="0.25">
      <c r="A35" s="8" t="s">
        <v>17</v>
      </c>
      <c r="B35" s="37"/>
      <c r="C35" s="37"/>
      <c r="D35" s="59">
        <f t="shared" si="6"/>
        <v>0</v>
      </c>
      <c r="E35" s="37"/>
      <c r="F35" s="37"/>
      <c r="G35" s="37"/>
      <c r="H35" s="59">
        <f t="shared" si="12"/>
        <v>0</v>
      </c>
      <c r="I35" s="37"/>
      <c r="J35" s="37"/>
      <c r="K35" s="59">
        <f t="shared" si="7"/>
        <v>0</v>
      </c>
      <c r="L35" s="47"/>
      <c r="M35" s="93">
        <f t="shared" si="8"/>
        <v>0</v>
      </c>
      <c r="N35" s="47"/>
      <c r="O35" s="47"/>
      <c r="P35" s="93">
        <f t="shared" si="9"/>
        <v>0</v>
      </c>
      <c r="Q35" s="47"/>
      <c r="R35" s="47"/>
      <c r="S35" s="47"/>
      <c r="T35" s="93">
        <f t="shared" si="10"/>
        <v>0</v>
      </c>
      <c r="U35" s="96">
        <f t="shared" si="0"/>
        <v>0</v>
      </c>
      <c r="V35" s="47"/>
      <c r="W35" s="47"/>
      <c r="X35" s="47"/>
      <c r="Y35" s="93">
        <f t="shared" si="11"/>
        <v>0</v>
      </c>
    </row>
    <row r="36" spans="1:25" x14ac:dyDescent="0.25">
      <c r="A36" s="8" t="s">
        <v>18</v>
      </c>
      <c r="B36" s="37"/>
      <c r="C36" s="37"/>
      <c r="D36" s="59">
        <f t="shared" si="6"/>
        <v>0</v>
      </c>
      <c r="E36" s="37"/>
      <c r="F36" s="37"/>
      <c r="G36" s="37"/>
      <c r="H36" s="59">
        <f t="shared" si="12"/>
        <v>0</v>
      </c>
      <c r="I36" s="37"/>
      <c r="J36" s="37"/>
      <c r="K36" s="59">
        <f t="shared" si="7"/>
        <v>0</v>
      </c>
      <c r="L36" s="47"/>
      <c r="M36" s="93">
        <f t="shared" si="8"/>
        <v>0</v>
      </c>
      <c r="N36" s="47"/>
      <c r="O36" s="47"/>
      <c r="P36" s="93">
        <f t="shared" si="9"/>
        <v>0</v>
      </c>
      <c r="Q36" s="47"/>
      <c r="R36" s="47"/>
      <c r="S36" s="47"/>
      <c r="T36" s="93">
        <f t="shared" si="10"/>
        <v>0</v>
      </c>
      <c r="U36" s="96">
        <f t="shared" si="0"/>
        <v>0</v>
      </c>
      <c r="V36" s="47"/>
      <c r="W36" s="47"/>
      <c r="X36" s="47"/>
      <c r="Y36" s="93">
        <f t="shared" si="11"/>
        <v>0</v>
      </c>
    </row>
    <row r="37" spans="1:25" ht="30" x14ac:dyDescent="0.25">
      <c r="A37" s="10" t="s">
        <v>19</v>
      </c>
      <c r="B37" s="37"/>
      <c r="C37" s="37"/>
      <c r="D37" s="59">
        <f t="shared" si="6"/>
        <v>0</v>
      </c>
      <c r="E37" s="37"/>
      <c r="F37" s="37">
        <v>10141.42</v>
      </c>
      <c r="G37" s="37"/>
      <c r="H37" s="59">
        <f t="shared" si="12"/>
        <v>10141.42</v>
      </c>
      <c r="I37" s="37">
        <v>105351.85</v>
      </c>
      <c r="J37" s="37"/>
      <c r="K37" s="59">
        <f t="shared" si="7"/>
        <v>105351.85</v>
      </c>
      <c r="L37" s="47"/>
      <c r="M37" s="93">
        <f t="shared" si="8"/>
        <v>115493.27</v>
      </c>
      <c r="N37" s="47"/>
      <c r="O37" s="47"/>
      <c r="P37" s="93">
        <f t="shared" si="9"/>
        <v>0</v>
      </c>
      <c r="Q37" s="47"/>
      <c r="R37" s="47"/>
      <c r="S37" s="47"/>
      <c r="T37" s="93">
        <f t="shared" si="10"/>
        <v>0</v>
      </c>
      <c r="U37" s="96">
        <f t="shared" si="0"/>
        <v>0</v>
      </c>
      <c r="V37" s="47"/>
      <c r="W37" s="47"/>
      <c r="X37" s="47"/>
      <c r="Y37" s="93">
        <f t="shared" si="11"/>
        <v>0</v>
      </c>
    </row>
    <row r="38" spans="1:25" ht="45" x14ac:dyDescent="0.25">
      <c r="A38" s="9" t="s">
        <v>20</v>
      </c>
      <c r="B38" s="37">
        <v>696482.54</v>
      </c>
      <c r="C38" s="37">
        <v>1845.32</v>
      </c>
      <c r="D38" s="59">
        <f t="shared" si="6"/>
        <v>698327.86</v>
      </c>
      <c r="E38" s="37"/>
      <c r="F38" s="37"/>
      <c r="G38" s="37"/>
      <c r="H38" s="59">
        <f t="shared" si="12"/>
        <v>0</v>
      </c>
      <c r="I38" s="37">
        <v>8527.82</v>
      </c>
      <c r="J38" s="37"/>
      <c r="K38" s="59">
        <f t="shared" si="7"/>
        <v>8527.82</v>
      </c>
      <c r="L38" s="47"/>
      <c r="M38" s="93">
        <f t="shared" si="8"/>
        <v>706855.67999999993</v>
      </c>
      <c r="N38" s="47"/>
      <c r="O38" s="47"/>
      <c r="P38" s="93">
        <f t="shared" si="9"/>
        <v>0</v>
      </c>
      <c r="Q38" s="47"/>
      <c r="R38" s="47"/>
      <c r="S38" s="47"/>
      <c r="T38" s="93">
        <f t="shared" si="10"/>
        <v>0</v>
      </c>
      <c r="U38" s="96">
        <f t="shared" si="0"/>
        <v>0</v>
      </c>
      <c r="V38" s="47"/>
      <c r="W38" s="47"/>
      <c r="X38" s="47"/>
      <c r="Y38" s="93">
        <f t="shared" si="11"/>
        <v>0</v>
      </c>
    </row>
    <row r="39" spans="1:25" ht="30" x14ac:dyDescent="0.25">
      <c r="A39" s="10" t="s">
        <v>21</v>
      </c>
      <c r="B39" s="37"/>
      <c r="C39" s="37"/>
      <c r="D39" s="59">
        <f t="shared" si="6"/>
        <v>0</v>
      </c>
      <c r="E39" s="37"/>
      <c r="F39" s="37"/>
      <c r="G39" s="37"/>
      <c r="H39" s="59">
        <f t="shared" si="12"/>
        <v>0</v>
      </c>
      <c r="I39" s="37"/>
      <c r="J39" s="37"/>
      <c r="K39" s="59">
        <f t="shared" si="7"/>
        <v>0</v>
      </c>
      <c r="L39" s="47"/>
      <c r="M39" s="93">
        <f t="shared" si="8"/>
        <v>0</v>
      </c>
      <c r="N39" s="47"/>
      <c r="O39" s="47"/>
      <c r="P39" s="93">
        <f t="shared" si="9"/>
        <v>0</v>
      </c>
      <c r="Q39" s="47"/>
      <c r="R39" s="47"/>
      <c r="S39" s="47"/>
      <c r="T39" s="93">
        <f t="shared" si="10"/>
        <v>0</v>
      </c>
      <c r="U39" s="96">
        <f t="shared" si="0"/>
        <v>0</v>
      </c>
      <c r="V39" s="47"/>
      <c r="W39" s="47"/>
      <c r="X39" s="47"/>
      <c r="Y39" s="93">
        <f t="shared" si="11"/>
        <v>0</v>
      </c>
    </row>
    <row r="40" spans="1:25" ht="30" x14ac:dyDescent="0.25">
      <c r="A40" s="9" t="s">
        <v>22</v>
      </c>
      <c r="B40" s="37"/>
      <c r="C40" s="37">
        <v>-434.07</v>
      </c>
      <c r="D40" s="59">
        <f t="shared" si="6"/>
        <v>-434.07</v>
      </c>
      <c r="E40" s="37"/>
      <c r="F40" s="37">
        <v>-10045.5</v>
      </c>
      <c r="G40" s="37"/>
      <c r="H40" s="59">
        <f t="shared" si="12"/>
        <v>-10045.5</v>
      </c>
      <c r="I40" s="37">
        <v>-14824.31</v>
      </c>
      <c r="J40" s="37"/>
      <c r="K40" s="59">
        <f t="shared" si="7"/>
        <v>-14824.31</v>
      </c>
      <c r="L40" s="47"/>
      <c r="M40" s="93">
        <f t="shared" si="8"/>
        <v>-25303.879999999997</v>
      </c>
      <c r="N40" s="47"/>
      <c r="O40" s="47"/>
      <c r="P40" s="93">
        <f t="shared" si="9"/>
        <v>0</v>
      </c>
      <c r="Q40" s="47"/>
      <c r="R40" s="47"/>
      <c r="S40" s="47"/>
      <c r="T40" s="93">
        <f t="shared" si="10"/>
        <v>0</v>
      </c>
      <c r="U40" s="96">
        <f t="shared" si="0"/>
        <v>0</v>
      </c>
      <c r="V40" s="47"/>
      <c r="W40" s="47"/>
      <c r="X40" s="47"/>
      <c r="Y40" s="93">
        <f t="shared" si="11"/>
        <v>0</v>
      </c>
    </row>
    <row r="41" spans="1:25" ht="30" x14ac:dyDescent="0.25">
      <c r="A41" s="99" t="s">
        <v>93</v>
      </c>
      <c r="B41" s="39">
        <f>SUM(B25:B40)</f>
        <v>-1352250554.26</v>
      </c>
      <c r="C41" s="39">
        <f>SUM(C25:C40)</f>
        <v>-23664904.129999999</v>
      </c>
      <c r="D41" s="66">
        <f t="shared" ref="D41:Y41" si="13">SUM(D25:D40)</f>
        <v>-1375915458.3900001</v>
      </c>
      <c r="E41" s="39">
        <f t="shared" si="13"/>
        <v>-7600917.8900000006</v>
      </c>
      <c r="F41" s="39">
        <f t="shared" si="13"/>
        <v>-2829076.8899999997</v>
      </c>
      <c r="G41" s="39">
        <f t="shared" si="13"/>
        <v>-54379154.829999998</v>
      </c>
      <c r="H41" s="66">
        <f t="shared" si="13"/>
        <v>-57208231.719999999</v>
      </c>
      <c r="I41" s="39">
        <f t="shared" si="13"/>
        <v>-15440343.870000001</v>
      </c>
      <c r="J41" s="39">
        <f t="shared" si="13"/>
        <v>-298186363.69</v>
      </c>
      <c r="K41" s="66">
        <f t="shared" si="13"/>
        <v>-313626707.55999994</v>
      </c>
      <c r="L41" s="39">
        <f t="shared" si="13"/>
        <v>-1575002.92</v>
      </c>
      <c r="M41" s="66">
        <f t="shared" si="13"/>
        <v>-1755926318.4800003</v>
      </c>
      <c r="N41" s="39">
        <f t="shared" si="13"/>
        <v>-299698174.62999994</v>
      </c>
      <c r="O41" s="39">
        <f t="shared" si="13"/>
        <v>-294110</v>
      </c>
      <c r="P41" s="66">
        <f t="shared" si="13"/>
        <v>-299992284.62999994</v>
      </c>
      <c r="Q41" s="39">
        <f t="shared" si="13"/>
        <v>-17948352</v>
      </c>
      <c r="R41" s="39">
        <f t="shared" si="13"/>
        <v>-5869063.2399999993</v>
      </c>
      <c r="S41" s="39">
        <f t="shared" si="13"/>
        <v>-11300437.08</v>
      </c>
      <c r="T41" s="66">
        <f t="shared" si="13"/>
        <v>-17169500.32</v>
      </c>
      <c r="U41" s="66">
        <f t="shared" si="0"/>
        <v>-335110136.94999993</v>
      </c>
      <c r="V41" s="39">
        <f t="shared" si="13"/>
        <v>-9244146.4100000001</v>
      </c>
      <c r="W41" s="39">
        <f t="shared" si="13"/>
        <v>-90039399.989999995</v>
      </c>
      <c r="X41" s="39">
        <f t="shared" si="13"/>
        <v>-130206.18</v>
      </c>
      <c r="Y41" s="100">
        <f t="shared" si="13"/>
        <v>-99413752.579999998</v>
      </c>
    </row>
    <row r="42" spans="1:25" x14ac:dyDescent="0.25">
      <c r="A42" s="10" t="s">
        <v>91</v>
      </c>
      <c r="B42" s="37">
        <v>760940515.96000004</v>
      </c>
      <c r="C42" s="37">
        <v>5556016.5</v>
      </c>
      <c r="D42" s="59">
        <f t="shared" si="6"/>
        <v>766496532.46000004</v>
      </c>
      <c r="E42" s="37">
        <v>6682379.3899999997</v>
      </c>
      <c r="F42" s="37">
        <v>1116761.95</v>
      </c>
      <c r="G42" s="37">
        <v>43146311.060000002</v>
      </c>
      <c r="H42" s="59">
        <f t="shared" si="12"/>
        <v>44263073.010000005</v>
      </c>
      <c r="I42" s="37">
        <v>6464928.21</v>
      </c>
      <c r="J42" s="37">
        <v>286420618.27999997</v>
      </c>
      <c r="K42" s="59">
        <f t="shared" si="7"/>
        <v>292885546.48999995</v>
      </c>
      <c r="L42" s="47"/>
      <c r="M42" s="93">
        <f t="shared" si="8"/>
        <v>1110327531.3499999</v>
      </c>
      <c r="N42" s="47"/>
      <c r="O42" s="47"/>
      <c r="P42" s="93">
        <f t="shared" si="9"/>
        <v>0</v>
      </c>
      <c r="Q42" s="47"/>
      <c r="R42" s="47"/>
      <c r="S42" s="47"/>
      <c r="T42" s="93">
        <f t="shared" si="10"/>
        <v>0</v>
      </c>
      <c r="U42" s="96">
        <f t="shared" si="0"/>
        <v>0</v>
      </c>
      <c r="V42" s="47"/>
      <c r="W42" s="47"/>
      <c r="X42" s="47"/>
      <c r="Y42" s="93">
        <f t="shared" si="11"/>
        <v>0</v>
      </c>
    </row>
    <row r="43" spans="1:25" x14ac:dyDescent="0.25">
      <c r="A43" s="10" t="s">
        <v>92</v>
      </c>
      <c r="B43" s="37">
        <v>22118233.920000002</v>
      </c>
      <c r="C43" s="37">
        <v>263842.99</v>
      </c>
      <c r="D43" s="59">
        <f t="shared" si="6"/>
        <v>22382076.91</v>
      </c>
      <c r="E43" s="37">
        <v>918538.5</v>
      </c>
      <c r="F43" s="37">
        <v>204542.12</v>
      </c>
      <c r="G43" s="37">
        <v>11218288.779999999</v>
      </c>
      <c r="H43" s="59">
        <f t="shared" si="12"/>
        <v>11422830.899999999</v>
      </c>
      <c r="I43" s="37">
        <v>208554.03</v>
      </c>
      <c r="J43" s="37">
        <v>9220963.8399999999</v>
      </c>
      <c r="K43" s="59">
        <f t="shared" si="7"/>
        <v>9429517.8699999992</v>
      </c>
      <c r="L43" s="47">
        <v>51360.84</v>
      </c>
      <c r="M43" s="93">
        <f t="shared" si="8"/>
        <v>44204325.020000003</v>
      </c>
      <c r="N43" s="47"/>
      <c r="O43" s="47"/>
      <c r="P43" s="93">
        <f t="shared" si="9"/>
        <v>0</v>
      </c>
      <c r="Q43" s="47"/>
      <c r="R43" s="47"/>
      <c r="S43" s="47"/>
      <c r="T43" s="93">
        <f t="shared" si="10"/>
        <v>0</v>
      </c>
      <c r="U43" s="96">
        <f t="shared" si="0"/>
        <v>0</v>
      </c>
      <c r="V43" s="47"/>
      <c r="W43" s="47"/>
      <c r="X43" s="47"/>
      <c r="Y43" s="93">
        <f t="shared" si="11"/>
        <v>0</v>
      </c>
    </row>
    <row r="44" spans="1:25" x14ac:dyDescent="0.25">
      <c r="A44" s="99" t="s">
        <v>95</v>
      </c>
      <c r="B44" s="39">
        <f>SUM(B42:B43)</f>
        <v>783058749.88</v>
      </c>
      <c r="C44" s="39">
        <f t="shared" ref="C44:Y44" si="14">SUM(C42:C43)</f>
        <v>5819859.4900000002</v>
      </c>
      <c r="D44" s="66">
        <f t="shared" si="14"/>
        <v>788878609.37</v>
      </c>
      <c r="E44" s="39">
        <f t="shared" si="14"/>
        <v>7600917.8899999997</v>
      </c>
      <c r="F44" s="39">
        <f t="shared" si="14"/>
        <v>1321304.0699999998</v>
      </c>
      <c r="G44" s="39">
        <f t="shared" si="14"/>
        <v>54364599.840000004</v>
      </c>
      <c r="H44" s="66">
        <f t="shared" si="14"/>
        <v>55685903.910000004</v>
      </c>
      <c r="I44" s="39">
        <f t="shared" si="14"/>
        <v>6673482.2400000002</v>
      </c>
      <c r="J44" s="39">
        <f t="shared" si="14"/>
        <v>295641582.11999995</v>
      </c>
      <c r="K44" s="66">
        <f t="shared" si="14"/>
        <v>302315064.35999995</v>
      </c>
      <c r="L44" s="39">
        <f t="shared" si="14"/>
        <v>51360.84</v>
      </c>
      <c r="M44" s="66">
        <f t="shared" si="14"/>
        <v>1154531856.3699999</v>
      </c>
      <c r="N44" s="39">
        <f t="shared" si="14"/>
        <v>0</v>
      </c>
      <c r="O44" s="39">
        <f t="shared" si="14"/>
        <v>0</v>
      </c>
      <c r="P44" s="66">
        <f t="shared" si="14"/>
        <v>0</v>
      </c>
      <c r="Q44" s="39">
        <f t="shared" si="14"/>
        <v>0</v>
      </c>
      <c r="R44" s="39">
        <f t="shared" si="14"/>
        <v>0</v>
      </c>
      <c r="S44" s="39">
        <f t="shared" si="14"/>
        <v>0</v>
      </c>
      <c r="T44" s="66">
        <f t="shared" si="14"/>
        <v>0</v>
      </c>
      <c r="U44" s="66">
        <f t="shared" si="0"/>
        <v>0</v>
      </c>
      <c r="V44" s="39">
        <f t="shared" si="14"/>
        <v>0</v>
      </c>
      <c r="W44" s="39">
        <f t="shared" si="14"/>
        <v>0</v>
      </c>
      <c r="X44" s="39">
        <f t="shared" si="14"/>
        <v>0</v>
      </c>
      <c r="Y44" s="100">
        <f t="shared" si="14"/>
        <v>0</v>
      </c>
    </row>
    <row r="45" spans="1:25" ht="30" x14ac:dyDescent="0.25">
      <c r="A45" s="99" t="s">
        <v>97</v>
      </c>
      <c r="B45" s="39">
        <f>SUM(B41+B44)</f>
        <v>-569191804.38</v>
      </c>
      <c r="C45" s="39">
        <f>SUM(C41+C44)</f>
        <v>-17845044.640000001</v>
      </c>
      <c r="D45" s="66">
        <f t="shared" ref="D45:Y45" si="15">SUM(D41+D44)</f>
        <v>-587036849.0200001</v>
      </c>
      <c r="E45" s="39">
        <f t="shared" si="15"/>
        <v>-9.3132257461547852E-10</v>
      </c>
      <c r="F45" s="39">
        <f t="shared" si="15"/>
        <v>-1507772.8199999998</v>
      </c>
      <c r="G45" s="39">
        <f t="shared" si="15"/>
        <v>-14554.989999994636</v>
      </c>
      <c r="H45" s="66">
        <f t="shared" si="15"/>
        <v>-1522327.8099999949</v>
      </c>
      <c r="I45" s="39">
        <f t="shared" si="15"/>
        <v>-8766861.6300000008</v>
      </c>
      <c r="J45" s="39">
        <f t="shared" si="15"/>
        <v>-2544781.5700000525</v>
      </c>
      <c r="K45" s="66">
        <f t="shared" si="15"/>
        <v>-11311643.199999988</v>
      </c>
      <c r="L45" s="39">
        <f t="shared" si="15"/>
        <v>-1523642.0799999998</v>
      </c>
      <c r="M45" s="66">
        <f t="shared" si="15"/>
        <v>-601394462.11000037</v>
      </c>
      <c r="N45" s="39">
        <f t="shared" si="15"/>
        <v>-299698174.62999994</v>
      </c>
      <c r="O45" s="39">
        <f t="shared" si="15"/>
        <v>-294110</v>
      </c>
      <c r="P45" s="66">
        <f t="shared" si="15"/>
        <v>-299992284.62999994</v>
      </c>
      <c r="Q45" s="39">
        <f t="shared" si="15"/>
        <v>-17948352</v>
      </c>
      <c r="R45" s="39">
        <f t="shared" si="15"/>
        <v>-5869063.2399999993</v>
      </c>
      <c r="S45" s="39">
        <f t="shared" si="15"/>
        <v>-11300437.08</v>
      </c>
      <c r="T45" s="66">
        <f t="shared" si="15"/>
        <v>-17169500.32</v>
      </c>
      <c r="U45" s="66">
        <f t="shared" si="0"/>
        <v>-335110136.94999993</v>
      </c>
      <c r="V45" s="39">
        <f t="shared" si="15"/>
        <v>-9244146.4100000001</v>
      </c>
      <c r="W45" s="39">
        <f t="shared" si="15"/>
        <v>-90039399.989999995</v>
      </c>
      <c r="X45" s="39">
        <f t="shared" si="15"/>
        <v>-130206.18</v>
      </c>
      <c r="Y45" s="100">
        <f t="shared" si="15"/>
        <v>-99413752.579999998</v>
      </c>
    </row>
    <row r="46" spans="1:25" x14ac:dyDescent="0.25">
      <c r="A46" s="14" t="s">
        <v>87</v>
      </c>
      <c r="B46" s="40"/>
      <c r="C46" s="40"/>
      <c r="D46" s="40"/>
      <c r="E46" s="40"/>
      <c r="F46" s="101"/>
      <c r="G46" s="101"/>
      <c r="H46" s="101"/>
      <c r="I46" s="101"/>
      <c r="J46" s="101"/>
      <c r="K46" s="101"/>
      <c r="L46" s="102"/>
      <c r="M46" s="102"/>
      <c r="N46" s="102"/>
      <c r="O46" s="102"/>
      <c r="P46" s="102"/>
      <c r="Q46" s="102"/>
      <c r="R46" s="102"/>
      <c r="S46" s="102"/>
      <c r="T46" s="102"/>
      <c r="U46" s="102"/>
      <c r="V46" s="102"/>
      <c r="W46" s="102"/>
      <c r="X46" s="102"/>
      <c r="Y46" s="102"/>
    </row>
    <row r="47" spans="1:25" x14ac:dyDescent="0.25">
      <c r="A47" s="15" t="s">
        <v>23</v>
      </c>
      <c r="B47" s="41"/>
      <c r="C47" s="41">
        <v>-45875.01</v>
      </c>
      <c r="D47" s="68">
        <f>SUM(B47:C47)</f>
        <v>-45875.01</v>
      </c>
      <c r="E47" s="41"/>
      <c r="F47" s="41">
        <v>-0.27</v>
      </c>
      <c r="G47" s="41">
        <v>-0.32</v>
      </c>
      <c r="H47" s="59">
        <f t="shared" ref="H47:H51" si="16">SUM(F47:G47)</f>
        <v>-0.59000000000000008</v>
      </c>
      <c r="I47" s="41"/>
      <c r="J47" s="41"/>
      <c r="K47" s="59">
        <f t="shared" ref="K47:K51" si="17">SUM(I47:J47)</f>
        <v>0</v>
      </c>
      <c r="L47" s="50"/>
      <c r="M47" s="93">
        <f t="shared" ref="M47:M51" si="18">SUM(D47,E47,H47,K47,L47)</f>
        <v>-45875.6</v>
      </c>
      <c r="N47" s="50"/>
      <c r="O47" s="50"/>
      <c r="P47" s="93">
        <f t="shared" ref="P47:P51" si="19">SUM(N47:O47)</f>
        <v>0</v>
      </c>
      <c r="Q47" s="50"/>
      <c r="R47" s="50"/>
      <c r="S47" s="50"/>
      <c r="T47" s="93">
        <f t="shared" ref="T47:T51" si="20">SUM(R47:S47)</f>
        <v>0</v>
      </c>
      <c r="U47" s="96">
        <f t="shared" si="0"/>
        <v>0</v>
      </c>
      <c r="V47" s="50"/>
      <c r="W47" s="50"/>
      <c r="X47" s="50"/>
      <c r="Y47" s="93">
        <f t="shared" ref="Y47:Y51" si="21">SUM(V47:X47)</f>
        <v>0</v>
      </c>
    </row>
    <row r="48" spans="1:25" x14ac:dyDescent="0.25">
      <c r="A48" s="4" t="s">
        <v>24</v>
      </c>
      <c r="B48" s="37"/>
      <c r="C48" s="37"/>
      <c r="D48" s="64">
        <f>SUM(B48:C48)</f>
        <v>0</v>
      </c>
      <c r="E48" s="37"/>
      <c r="F48" s="37"/>
      <c r="G48" s="37"/>
      <c r="H48" s="59">
        <f t="shared" si="16"/>
        <v>0</v>
      </c>
      <c r="I48" s="37"/>
      <c r="J48" s="37"/>
      <c r="K48" s="59">
        <f t="shared" si="17"/>
        <v>0</v>
      </c>
      <c r="L48" s="47"/>
      <c r="M48" s="93">
        <f t="shared" si="18"/>
        <v>0</v>
      </c>
      <c r="N48" s="47"/>
      <c r="O48" s="47"/>
      <c r="P48" s="93">
        <f t="shared" si="19"/>
        <v>0</v>
      </c>
      <c r="Q48" s="47"/>
      <c r="R48" s="47">
        <v>-5991000</v>
      </c>
      <c r="S48" s="47">
        <v>-7609000</v>
      </c>
      <c r="T48" s="93">
        <f t="shared" si="20"/>
        <v>-13600000</v>
      </c>
      <c r="U48" s="96">
        <f t="shared" si="0"/>
        <v>-13600000</v>
      </c>
      <c r="V48" s="47"/>
      <c r="W48" s="47"/>
      <c r="X48" s="47"/>
      <c r="Y48" s="93">
        <f t="shared" si="21"/>
        <v>0</v>
      </c>
    </row>
    <row r="49" spans="1:25" x14ac:dyDescent="0.25">
      <c r="A49" s="4" t="s">
        <v>25</v>
      </c>
      <c r="B49" s="37">
        <v>-92339807.200000003</v>
      </c>
      <c r="C49" s="37">
        <v>-2877960.29</v>
      </c>
      <c r="D49" s="64">
        <f t="shared" ref="D49:D51" si="22">SUM(B49:C49)</f>
        <v>-95217767.49000001</v>
      </c>
      <c r="E49" s="37"/>
      <c r="F49" s="37">
        <v>-45313.18</v>
      </c>
      <c r="G49" s="37">
        <v>-4.01</v>
      </c>
      <c r="H49" s="59">
        <f t="shared" si="16"/>
        <v>-45317.19</v>
      </c>
      <c r="I49" s="37">
        <v>-95144.92</v>
      </c>
      <c r="J49" s="37">
        <v>-1066.51</v>
      </c>
      <c r="K49" s="59">
        <f t="shared" si="17"/>
        <v>-96211.43</v>
      </c>
      <c r="L49" s="47">
        <v>-1346971.48</v>
      </c>
      <c r="M49" s="93">
        <f t="shared" si="18"/>
        <v>-96706267.590000018</v>
      </c>
      <c r="N49" s="47">
        <v>-1825.37</v>
      </c>
      <c r="O49" s="47">
        <v>-5890</v>
      </c>
      <c r="P49" s="93">
        <f t="shared" si="19"/>
        <v>-7715.37</v>
      </c>
      <c r="Q49" s="47">
        <v>-7051648</v>
      </c>
      <c r="R49" s="47">
        <v>-273139936.75999999</v>
      </c>
      <c r="S49" s="47">
        <v>-1281090562.9200001</v>
      </c>
      <c r="T49" s="93">
        <f t="shared" si="20"/>
        <v>-1554230499.6800001</v>
      </c>
      <c r="U49" s="96">
        <f t="shared" si="0"/>
        <v>-1561289863.05</v>
      </c>
      <c r="V49" s="47">
        <f>-57755853.59-2933000000</f>
        <v>-2990755853.5900002</v>
      </c>
      <c r="W49" s="47">
        <v>-59960600.009999998</v>
      </c>
      <c r="X49" s="47">
        <v>-2869793.82</v>
      </c>
      <c r="Y49" s="93">
        <f t="shared" si="21"/>
        <v>-3053586247.4200006</v>
      </c>
    </row>
    <row r="50" spans="1:25" x14ac:dyDescent="0.25">
      <c r="A50" s="4" t="s">
        <v>26</v>
      </c>
      <c r="B50" s="37"/>
      <c r="C50" s="37"/>
      <c r="D50" s="64">
        <f t="shared" si="22"/>
        <v>0</v>
      </c>
      <c r="E50" s="37"/>
      <c r="F50" s="37"/>
      <c r="G50" s="37"/>
      <c r="H50" s="59">
        <f t="shared" si="16"/>
        <v>0</v>
      </c>
      <c r="I50" s="37"/>
      <c r="J50" s="37"/>
      <c r="K50" s="59">
        <f t="shared" si="17"/>
        <v>0</v>
      </c>
      <c r="L50" s="47"/>
      <c r="M50" s="93">
        <f t="shared" si="18"/>
        <v>0</v>
      </c>
      <c r="N50" s="47"/>
      <c r="O50" s="47"/>
      <c r="P50" s="93">
        <f t="shared" si="19"/>
        <v>0</v>
      </c>
      <c r="Q50" s="47"/>
      <c r="R50" s="47"/>
      <c r="S50" s="47"/>
      <c r="T50" s="93">
        <f t="shared" si="20"/>
        <v>0</v>
      </c>
      <c r="U50" s="96">
        <f t="shared" si="0"/>
        <v>0</v>
      </c>
      <c r="V50" s="47"/>
      <c r="W50" s="47"/>
      <c r="X50" s="47"/>
      <c r="Y50" s="93">
        <f t="shared" si="21"/>
        <v>0</v>
      </c>
    </row>
    <row r="51" spans="1:25" x14ac:dyDescent="0.25">
      <c r="A51" s="4" t="s">
        <v>27</v>
      </c>
      <c r="B51" s="37">
        <v>-150144</v>
      </c>
      <c r="C51" s="37"/>
      <c r="D51" s="64">
        <f t="shared" si="22"/>
        <v>-150144</v>
      </c>
      <c r="E51" s="37"/>
      <c r="F51" s="37"/>
      <c r="G51" s="37"/>
      <c r="H51" s="59">
        <f t="shared" si="16"/>
        <v>0</v>
      </c>
      <c r="I51" s="37"/>
      <c r="J51" s="37"/>
      <c r="K51" s="59">
        <f t="shared" si="17"/>
        <v>0</v>
      </c>
      <c r="L51" s="47"/>
      <c r="M51" s="93">
        <f t="shared" si="18"/>
        <v>-150144</v>
      </c>
      <c r="N51" s="47"/>
      <c r="O51" s="47"/>
      <c r="P51" s="93">
        <f t="shared" si="19"/>
        <v>0</v>
      </c>
      <c r="Q51" s="47"/>
      <c r="R51" s="47"/>
      <c r="S51" s="47"/>
      <c r="T51" s="93">
        <f t="shared" si="20"/>
        <v>0</v>
      </c>
      <c r="U51" s="96">
        <f t="shared" si="0"/>
        <v>0</v>
      </c>
      <c r="V51" s="47"/>
      <c r="W51" s="47"/>
      <c r="X51" s="47"/>
      <c r="Y51" s="93">
        <f t="shared" si="21"/>
        <v>0</v>
      </c>
    </row>
    <row r="52" spans="1:25" x14ac:dyDescent="0.25">
      <c r="A52" s="4" t="s">
        <v>6</v>
      </c>
      <c r="B52" s="37"/>
      <c r="C52" s="37"/>
      <c r="D52" s="64"/>
      <c r="E52" s="37"/>
      <c r="F52" s="37"/>
      <c r="G52" s="37"/>
      <c r="H52" s="64"/>
      <c r="I52" s="37"/>
      <c r="J52" s="37"/>
      <c r="K52" s="64"/>
      <c r="L52" s="47"/>
      <c r="M52" s="96"/>
      <c r="N52" s="47"/>
      <c r="O52" s="47"/>
      <c r="P52" s="96"/>
      <c r="Q52" s="47"/>
      <c r="R52" s="47"/>
      <c r="S52" s="47"/>
      <c r="T52" s="96"/>
      <c r="U52" s="96">
        <f t="shared" si="0"/>
        <v>0</v>
      </c>
      <c r="V52" s="47"/>
      <c r="W52" s="47"/>
      <c r="X52" s="47"/>
      <c r="Y52" s="96"/>
    </row>
    <row r="53" spans="1:25" x14ac:dyDescent="0.25">
      <c r="A53" s="4" t="s">
        <v>6</v>
      </c>
      <c r="B53" s="37"/>
      <c r="C53" s="37"/>
      <c r="D53" s="64"/>
      <c r="E53" s="37"/>
      <c r="F53" s="37"/>
      <c r="G53" s="37"/>
      <c r="H53" s="64"/>
      <c r="I53" s="37"/>
      <c r="J53" s="37"/>
      <c r="K53" s="64"/>
      <c r="L53" s="47"/>
      <c r="M53" s="96"/>
      <c r="N53" s="47"/>
      <c r="O53" s="47"/>
      <c r="P53" s="96"/>
      <c r="Q53" s="47"/>
      <c r="R53" s="47"/>
      <c r="S53" s="47"/>
      <c r="T53" s="96"/>
      <c r="U53" s="96">
        <f t="shared" si="0"/>
        <v>0</v>
      </c>
      <c r="V53" s="47"/>
      <c r="W53" s="47"/>
      <c r="X53" s="47"/>
      <c r="Y53" s="96"/>
    </row>
    <row r="54" spans="1:25" x14ac:dyDescent="0.25">
      <c r="A54" s="7" t="s">
        <v>6</v>
      </c>
      <c r="B54" s="38"/>
      <c r="C54" s="38"/>
      <c r="D54" s="65"/>
      <c r="E54" s="38"/>
      <c r="F54" s="38"/>
      <c r="G54" s="38"/>
      <c r="H54" s="65"/>
      <c r="I54" s="38"/>
      <c r="J54" s="38"/>
      <c r="K54" s="65"/>
      <c r="L54" s="48"/>
      <c r="M54" s="97"/>
      <c r="N54" s="48"/>
      <c r="O54" s="48"/>
      <c r="P54" s="97"/>
      <c r="Q54" s="48"/>
      <c r="R54" s="48"/>
      <c r="S54" s="48"/>
      <c r="T54" s="97"/>
      <c r="U54" s="97">
        <f t="shared" si="0"/>
        <v>0</v>
      </c>
      <c r="V54" s="48"/>
      <c r="W54" s="48"/>
      <c r="X54" s="48"/>
      <c r="Y54" s="97"/>
    </row>
    <row r="55" spans="1:25" x14ac:dyDescent="0.25">
      <c r="A55" s="14" t="s">
        <v>7</v>
      </c>
      <c r="B55" s="39">
        <f>SUM(B47:B54)</f>
        <v>-92489951.200000003</v>
      </c>
      <c r="C55" s="39">
        <f>SUM(C47:C54)</f>
        <v>-2923835.3</v>
      </c>
      <c r="D55" s="66">
        <f>SUM(D47:D54)</f>
        <v>-95413786.500000015</v>
      </c>
      <c r="E55" s="39">
        <f t="shared" ref="E55:X55" si="23">SUM(E47:E54)</f>
        <v>0</v>
      </c>
      <c r="F55" s="39">
        <f>SUM(F47:F54)</f>
        <v>-45313.45</v>
      </c>
      <c r="G55" s="39">
        <f t="shared" si="23"/>
        <v>-4.33</v>
      </c>
      <c r="H55" s="66">
        <f>SUM(F55:G55)</f>
        <v>-45317.78</v>
      </c>
      <c r="I55" s="39">
        <f t="shared" si="23"/>
        <v>-95144.92</v>
      </c>
      <c r="J55" s="39">
        <f t="shared" si="23"/>
        <v>-1066.51</v>
      </c>
      <c r="K55" s="66">
        <f>SUM(I55:J55)</f>
        <v>-96211.43</v>
      </c>
      <c r="L55" s="39">
        <f t="shared" si="23"/>
        <v>-1346971.48</v>
      </c>
      <c r="M55" s="95">
        <f>SUM(D55,E55,H55,K55,L55)</f>
        <v>-96902287.190000027</v>
      </c>
      <c r="N55" s="39">
        <f t="shared" si="23"/>
        <v>-1825.37</v>
      </c>
      <c r="O55" s="39">
        <f t="shared" si="23"/>
        <v>-5890</v>
      </c>
      <c r="P55" s="95">
        <f>SUM(N55:O55)</f>
        <v>-7715.37</v>
      </c>
      <c r="Q55" s="39">
        <f t="shared" si="23"/>
        <v>-7051648</v>
      </c>
      <c r="R55" s="39">
        <f t="shared" si="23"/>
        <v>-279130936.75999999</v>
      </c>
      <c r="S55" s="39">
        <f t="shared" si="23"/>
        <v>-1288699562.9200001</v>
      </c>
      <c r="T55" s="95">
        <f>SUM(R55:S55)</f>
        <v>-1567830499.6800001</v>
      </c>
      <c r="U55" s="95">
        <f t="shared" si="0"/>
        <v>-1574889863.05</v>
      </c>
      <c r="V55" s="39">
        <f t="shared" si="23"/>
        <v>-2990755853.5900002</v>
      </c>
      <c r="W55" s="39">
        <f t="shared" si="23"/>
        <v>-59960600.009999998</v>
      </c>
      <c r="X55" s="39">
        <f t="shared" si="23"/>
        <v>-2869793.82</v>
      </c>
      <c r="Y55" s="95">
        <f>SUM(V55:X55)</f>
        <v>-3053586247.4200006</v>
      </c>
    </row>
  </sheetData>
  <mergeCells count="4">
    <mergeCell ref="A9:G10"/>
    <mergeCell ref="B12:L12"/>
    <mergeCell ref="N12:S12"/>
    <mergeCell ref="V12:Y1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5772-EF03-468C-A5B9-E37D79C183B5}">
  <sheetPr>
    <tabColor rgb="FF00B0F0"/>
  </sheetPr>
  <dimension ref="A1:M49"/>
  <sheetViews>
    <sheetView zoomScale="85" zoomScaleNormal="85" workbookViewId="0">
      <selection sqref="A1:F9"/>
    </sheetView>
  </sheetViews>
  <sheetFormatPr defaultRowHeight="15" x14ac:dyDescent="0.25"/>
  <cols>
    <col min="1" max="1" width="58.85546875" customWidth="1"/>
    <col min="2" max="12" width="17.5703125" style="24" customWidth="1"/>
    <col min="13" max="13" width="18.42578125" style="24" bestFit="1" customWidth="1"/>
  </cols>
  <sheetData>
    <row r="1" spans="1:13" x14ac:dyDescent="0.25">
      <c r="A1" s="1" t="s">
        <v>57</v>
      </c>
    </row>
    <row r="2" spans="1:13" x14ac:dyDescent="0.25">
      <c r="A2" s="1"/>
    </row>
    <row r="3" spans="1:13" x14ac:dyDescent="0.25">
      <c r="A3" s="1" t="s">
        <v>34</v>
      </c>
    </row>
    <row r="4" spans="1:13" x14ac:dyDescent="0.25">
      <c r="A4" s="1" t="s">
        <v>35</v>
      </c>
    </row>
    <row r="5" spans="1:13" x14ac:dyDescent="0.25">
      <c r="A5" s="1" t="s">
        <v>36</v>
      </c>
    </row>
    <row r="7" spans="1:13" ht="37.5" customHeight="1" x14ac:dyDescent="0.25">
      <c r="A7" s="124" t="s">
        <v>90</v>
      </c>
      <c r="B7" s="125"/>
      <c r="C7" s="125"/>
      <c r="D7" s="125"/>
      <c r="E7" s="125"/>
      <c r="F7" s="126"/>
    </row>
    <row r="8" spans="1:13" ht="15" customHeight="1" x14ac:dyDescent="0.25">
      <c r="A8" s="114" t="s">
        <v>65</v>
      </c>
      <c r="B8" s="114"/>
      <c r="C8" s="114"/>
      <c r="D8" s="114"/>
      <c r="E8" s="114"/>
      <c r="F8" s="114"/>
    </row>
    <row r="9" spans="1:13" ht="30.75" customHeight="1" x14ac:dyDescent="0.25">
      <c r="A9" s="114"/>
      <c r="B9" s="114"/>
      <c r="C9" s="114"/>
      <c r="D9" s="114"/>
      <c r="E9" s="114"/>
      <c r="F9" s="114"/>
    </row>
    <row r="10" spans="1:13" x14ac:dyDescent="0.25">
      <c r="A10" s="52"/>
      <c r="B10" s="52"/>
      <c r="C10" s="52"/>
      <c r="D10" s="52"/>
      <c r="E10" s="52"/>
      <c r="F10" s="53"/>
    </row>
    <row r="11" spans="1:13" ht="45" customHeight="1" x14ac:dyDescent="0.25">
      <c r="B11" s="127" t="s">
        <v>55</v>
      </c>
      <c r="C11" s="128"/>
      <c r="D11" s="128"/>
      <c r="E11" s="128"/>
      <c r="F11" s="128"/>
      <c r="G11" s="128"/>
      <c r="H11" s="128"/>
      <c r="I11" s="128"/>
      <c r="J11" s="128"/>
      <c r="K11" s="128"/>
      <c r="L11" s="128"/>
      <c r="M11" s="128"/>
    </row>
    <row r="12" spans="1:13" ht="30" x14ac:dyDescent="0.25">
      <c r="A12" s="21"/>
      <c r="B12" s="51" t="s">
        <v>0</v>
      </c>
      <c r="C12" s="51" t="s">
        <v>43</v>
      </c>
      <c r="D12" s="57" t="s">
        <v>73</v>
      </c>
      <c r="E12" s="51" t="s">
        <v>39</v>
      </c>
      <c r="F12" s="51" t="s">
        <v>37</v>
      </c>
      <c r="G12" s="51" t="s">
        <v>2</v>
      </c>
      <c r="H12" s="57" t="s">
        <v>75</v>
      </c>
      <c r="I12" s="51" t="s">
        <v>40</v>
      </c>
      <c r="J12" s="51" t="s">
        <v>1</v>
      </c>
      <c r="K12" s="57" t="s">
        <v>74</v>
      </c>
      <c r="L12" s="51" t="s">
        <v>44</v>
      </c>
      <c r="M12" s="73" t="s">
        <v>76</v>
      </c>
    </row>
    <row r="13" spans="1:13" ht="30" x14ac:dyDescent="0.25">
      <c r="A13" s="3" t="s">
        <v>54</v>
      </c>
      <c r="B13" s="55" t="s">
        <v>33</v>
      </c>
      <c r="C13" s="55" t="s">
        <v>46</v>
      </c>
      <c r="D13" s="54"/>
      <c r="E13" s="55" t="s">
        <v>42</v>
      </c>
      <c r="F13" s="55" t="s">
        <v>38</v>
      </c>
      <c r="G13" s="55" t="s">
        <v>4</v>
      </c>
      <c r="H13" s="54"/>
      <c r="I13" s="55" t="s">
        <v>41</v>
      </c>
      <c r="J13" s="55" t="s">
        <v>3</v>
      </c>
      <c r="K13" s="54"/>
      <c r="L13" s="55" t="s">
        <v>45</v>
      </c>
      <c r="M13" s="75"/>
    </row>
    <row r="14" spans="1:13" x14ac:dyDescent="0.25">
      <c r="A14" s="8" t="s">
        <v>78</v>
      </c>
      <c r="B14" s="33">
        <v>1500000000</v>
      </c>
      <c r="C14" s="33"/>
      <c r="D14" s="59">
        <f>SUM(B14:C14)</f>
        <v>1500000000</v>
      </c>
      <c r="E14" s="33">
        <v>10000000</v>
      </c>
      <c r="F14" s="33">
        <v>6000000</v>
      </c>
      <c r="G14" s="33">
        <v>60000000</v>
      </c>
      <c r="H14" s="59">
        <f>SUM(F14:G14)</f>
        <v>66000000</v>
      </c>
      <c r="I14" s="33">
        <v>20000000</v>
      </c>
      <c r="J14" s="33">
        <v>300000000</v>
      </c>
      <c r="K14" s="59">
        <f>SUM(I14:J14)</f>
        <v>320000000</v>
      </c>
      <c r="L14" s="42"/>
      <c r="M14" s="74">
        <f>D14+E14+H14+K14</f>
        <v>1896000000</v>
      </c>
    </row>
    <row r="15" spans="1:13" x14ac:dyDescent="0.25">
      <c r="A15" s="5" t="s">
        <v>56</v>
      </c>
      <c r="B15" s="27"/>
      <c r="C15" s="27"/>
      <c r="D15" s="60"/>
      <c r="E15" s="27"/>
      <c r="F15" s="27"/>
      <c r="G15" s="29"/>
      <c r="H15" s="69"/>
      <c r="I15" s="27"/>
      <c r="J15" s="28"/>
      <c r="K15" s="69"/>
      <c r="L15" s="29"/>
      <c r="M15" s="76"/>
    </row>
    <row r="16" spans="1:13" x14ac:dyDescent="0.25">
      <c r="A16" s="6" t="s">
        <v>8</v>
      </c>
      <c r="B16" s="30"/>
      <c r="C16" s="30"/>
      <c r="D16" s="61"/>
      <c r="E16" s="30"/>
      <c r="F16" s="30"/>
      <c r="G16" s="32"/>
      <c r="H16" s="70"/>
      <c r="I16" s="30"/>
      <c r="J16" s="31"/>
      <c r="K16" s="70"/>
      <c r="L16" s="32"/>
      <c r="M16" s="77"/>
    </row>
    <row r="17" spans="1:13" x14ac:dyDescent="0.25">
      <c r="A17" s="4" t="s">
        <v>5</v>
      </c>
      <c r="B17" s="33">
        <v>-3000000</v>
      </c>
      <c r="C17" s="33"/>
      <c r="D17" s="59"/>
      <c r="E17" s="33"/>
      <c r="F17" s="33"/>
      <c r="G17" s="33"/>
      <c r="H17" s="59"/>
      <c r="I17" s="33"/>
      <c r="J17" s="33"/>
      <c r="K17" s="59"/>
      <c r="L17" s="42">
        <v>3000000</v>
      </c>
      <c r="M17" s="74"/>
    </row>
    <row r="18" spans="1:13" x14ac:dyDescent="0.25">
      <c r="A18" s="4" t="s">
        <v>5</v>
      </c>
      <c r="B18" s="33">
        <v>-10000000</v>
      </c>
      <c r="C18" s="33">
        <v>10000000</v>
      </c>
      <c r="D18" s="59"/>
      <c r="E18" s="33"/>
      <c r="F18" s="33"/>
      <c r="G18" s="33"/>
      <c r="H18" s="59"/>
      <c r="I18" s="33">
        <v>300000</v>
      </c>
      <c r="J18" s="33">
        <v>-300000</v>
      </c>
      <c r="K18" s="59"/>
      <c r="L18" s="42"/>
      <c r="M18" s="74"/>
    </row>
    <row r="19" spans="1:13" x14ac:dyDescent="0.25">
      <c r="A19" s="4" t="s">
        <v>6</v>
      </c>
      <c r="B19" s="33"/>
      <c r="C19" s="33"/>
      <c r="D19" s="59"/>
      <c r="E19" s="33"/>
      <c r="F19" s="33"/>
      <c r="G19" s="33"/>
      <c r="H19" s="59"/>
      <c r="I19" s="33"/>
      <c r="J19" s="33"/>
      <c r="K19" s="59"/>
      <c r="L19" s="42"/>
      <c r="M19" s="74"/>
    </row>
    <row r="20" spans="1:13" x14ac:dyDescent="0.25">
      <c r="A20" s="7" t="s">
        <v>6</v>
      </c>
      <c r="B20" s="34"/>
      <c r="C20" s="34"/>
      <c r="D20" s="62"/>
      <c r="E20" s="34"/>
      <c r="F20" s="34"/>
      <c r="G20" s="34"/>
      <c r="H20" s="62"/>
      <c r="I20" s="34"/>
      <c r="J20" s="34"/>
      <c r="K20" s="62"/>
      <c r="L20" s="43"/>
      <c r="M20" s="78"/>
    </row>
    <row r="21" spans="1:13" x14ac:dyDescent="0.25">
      <c r="A21" s="14" t="s">
        <v>7</v>
      </c>
      <c r="B21" s="90">
        <f>SUM(B17:B20)</f>
        <v>-13000000</v>
      </c>
      <c r="C21" s="90">
        <f>SUM(C17:C20)</f>
        <v>10000000</v>
      </c>
      <c r="D21" s="91">
        <f>SUM(B21:C21)</f>
        <v>-3000000</v>
      </c>
      <c r="E21" s="90">
        <f t="shared" ref="E21:J21" si="0">SUM(E17:E20)</f>
        <v>0</v>
      </c>
      <c r="F21" s="90">
        <f>SUM(F17:F20)</f>
        <v>0</v>
      </c>
      <c r="G21" s="90">
        <f t="shared" si="0"/>
        <v>0</v>
      </c>
      <c r="H21" s="91"/>
      <c r="I21" s="90">
        <f t="shared" si="0"/>
        <v>300000</v>
      </c>
      <c r="J21" s="90">
        <f t="shared" si="0"/>
        <v>-300000</v>
      </c>
      <c r="K21" s="91">
        <f>SUM(I21:J21)</f>
        <v>0</v>
      </c>
      <c r="L21" s="92">
        <f>SUM(L17:L20)</f>
        <v>3000000</v>
      </c>
      <c r="M21" s="79">
        <f>SUM(D21,E21,H21,K21,L21)</f>
        <v>0</v>
      </c>
    </row>
    <row r="22" spans="1:13" ht="30" x14ac:dyDescent="0.25">
      <c r="A22" s="13" t="s">
        <v>88</v>
      </c>
      <c r="B22" s="30"/>
      <c r="C22" s="30"/>
      <c r="D22" s="61"/>
      <c r="E22" s="30"/>
      <c r="F22" s="30"/>
      <c r="G22" s="30"/>
      <c r="H22" s="61"/>
      <c r="I22" s="30"/>
      <c r="J22" s="30"/>
      <c r="K22" s="61"/>
      <c r="L22" s="45"/>
      <c r="M22" s="80"/>
    </row>
    <row r="23" spans="1:13" x14ac:dyDescent="0.25">
      <c r="A23" s="8" t="s">
        <v>10</v>
      </c>
      <c r="B23" s="36">
        <v>-760940515.96000004</v>
      </c>
      <c r="C23" s="36">
        <v>-5556016.5</v>
      </c>
      <c r="D23" s="59">
        <f>SUM(B23:C23)</f>
        <v>-766496532.46000004</v>
      </c>
      <c r="E23" s="33">
        <v>-6682379.3899999997</v>
      </c>
      <c r="F23" s="36">
        <v>-1116761.95</v>
      </c>
      <c r="G23" s="36">
        <v>-43146311.060000002</v>
      </c>
      <c r="H23" s="59">
        <f>SUM(F23:G23)</f>
        <v>-44263073.010000005</v>
      </c>
      <c r="I23" s="36">
        <v>-6464928.21</v>
      </c>
      <c r="J23" s="36">
        <v>-286420618.27999997</v>
      </c>
      <c r="K23" s="59">
        <f>SUM(I23:J23)</f>
        <v>-292885546.48999995</v>
      </c>
      <c r="L23" s="46"/>
      <c r="M23" s="74"/>
    </row>
    <row r="24" spans="1:13" x14ac:dyDescent="0.25">
      <c r="A24" s="8" t="s">
        <v>9</v>
      </c>
      <c r="B24" s="36"/>
      <c r="C24" s="36"/>
      <c r="D24" s="59"/>
      <c r="E24" s="33"/>
      <c r="F24" s="36"/>
      <c r="G24" s="36"/>
      <c r="H24" s="59"/>
      <c r="I24" s="36"/>
      <c r="J24" s="36"/>
      <c r="K24" s="59"/>
      <c r="L24" s="46"/>
      <c r="M24" s="74"/>
    </row>
    <row r="25" spans="1:13" x14ac:dyDescent="0.25">
      <c r="A25" s="8" t="s">
        <v>11</v>
      </c>
      <c r="B25" s="36"/>
      <c r="C25" s="36"/>
      <c r="D25" s="59"/>
      <c r="E25" s="33"/>
      <c r="F25" s="36"/>
      <c r="G25" s="36"/>
      <c r="H25" s="59"/>
      <c r="I25" s="36"/>
      <c r="J25" s="36"/>
      <c r="K25" s="59"/>
      <c r="L25" s="46"/>
      <c r="M25" s="74"/>
    </row>
    <row r="26" spans="1:13" ht="30" x14ac:dyDescent="0.25">
      <c r="A26" s="9" t="s">
        <v>12</v>
      </c>
      <c r="B26" s="36"/>
      <c r="C26" s="36"/>
      <c r="D26" s="59"/>
      <c r="E26" s="33"/>
      <c r="F26" s="36"/>
      <c r="G26" s="36"/>
      <c r="H26" s="59"/>
      <c r="I26" s="36"/>
      <c r="J26" s="36"/>
      <c r="K26" s="59"/>
      <c r="L26" s="46"/>
      <c r="M26" s="74"/>
    </row>
    <row r="27" spans="1:13" ht="30" x14ac:dyDescent="0.25">
      <c r="A27" s="10" t="s">
        <v>30</v>
      </c>
      <c r="B27" s="36"/>
      <c r="C27" s="36"/>
      <c r="D27" s="59"/>
      <c r="E27" s="33"/>
      <c r="F27" s="36"/>
      <c r="G27" s="36"/>
      <c r="H27" s="59"/>
      <c r="I27" s="36"/>
      <c r="J27" s="36"/>
      <c r="K27" s="59"/>
      <c r="L27" s="46"/>
      <c r="M27" s="74"/>
    </row>
    <row r="28" spans="1:13" ht="45" x14ac:dyDescent="0.25">
      <c r="A28" s="11" t="s">
        <v>31</v>
      </c>
      <c r="B28" s="36"/>
      <c r="C28" s="36"/>
      <c r="D28" s="59"/>
      <c r="E28" s="33"/>
      <c r="F28" s="36"/>
      <c r="G28" s="36"/>
      <c r="H28" s="59"/>
      <c r="I28" s="36"/>
      <c r="J28" s="36"/>
      <c r="K28" s="59"/>
      <c r="L28" s="46"/>
      <c r="M28" s="74"/>
    </row>
    <row r="29" spans="1:13" ht="30" x14ac:dyDescent="0.25">
      <c r="A29" s="10" t="s">
        <v>13</v>
      </c>
      <c r="B29" s="36"/>
      <c r="C29" s="36"/>
      <c r="D29" s="59"/>
      <c r="E29" s="33"/>
      <c r="F29" s="36"/>
      <c r="G29" s="36"/>
      <c r="H29" s="59"/>
      <c r="I29" s="36"/>
      <c r="J29" s="36"/>
      <c r="K29" s="59"/>
      <c r="L29" s="46"/>
      <c r="M29" s="74"/>
    </row>
    <row r="30" spans="1:13" ht="30" x14ac:dyDescent="0.25">
      <c r="A30" s="10" t="s">
        <v>14</v>
      </c>
      <c r="B30" s="36"/>
      <c r="C30" s="36"/>
      <c r="D30" s="59"/>
      <c r="E30" s="33"/>
      <c r="F30" s="36"/>
      <c r="G30" s="36"/>
      <c r="H30" s="59"/>
      <c r="I30" s="36"/>
      <c r="J30" s="36"/>
      <c r="K30" s="59"/>
      <c r="L30" s="46"/>
      <c r="M30" s="74"/>
    </row>
    <row r="31" spans="1:13" x14ac:dyDescent="0.25">
      <c r="A31" s="8" t="s">
        <v>15</v>
      </c>
      <c r="B31" s="36">
        <v>-22118233.920000002</v>
      </c>
      <c r="C31" s="36">
        <v>-263842.99</v>
      </c>
      <c r="D31" s="59">
        <f t="shared" ref="D31:D32" si="1">SUM(B31:C31)</f>
        <v>-22382076.91</v>
      </c>
      <c r="E31" s="33">
        <v>-918538.5</v>
      </c>
      <c r="F31" s="36">
        <f>-204542.12</f>
        <v>-204542.12</v>
      </c>
      <c r="G31" s="36">
        <f>-11218288.78</f>
        <v>-11218288.779999999</v>
      </c>
      <c r="H31" s="59">
        <f t="shared" ref="H31:H32" si="2">SUM(F31:G31)</f>
        <v>-11422830.899999999</v>
      </c>
      <c r="I31" s="36">
        <v>-208554.03</v>
      </c>
      <c r="J31" s="36">
        <v>-9220963.8399999999</v>
      </c>
      <c r="K31" s="59">
        <f t="shared" ref="K31:K32" si="3">SUM(I31:J31)</f>
        <v>-9429517.8699999992</v>
      </c>
      <c r="L31" s="46">
        <v>-51360.84</v>
      </c>
      <c r="M31" s="74"/>
    </row>
    <row r="32" spans="1:13" x14ac:dyDescent="0.25">
      <c r="A32" s="8" t="s">
        <v>16</v>
      </c>
      <c r="B32" s="37">
        <v>-22259494.539999999</v>
      </c>
      <c r="C32" s="37">
        <v>-3411260.57</v>
      </c>
      <c r="D32" s="59">
        <f t="shared" si="1"/>
        <v>-25670755.109999999</v>
      </c>
      <c r="E32" s="71">
        <v>-2399082.11</v>
      </c>
      <c r="F32" s="37">
        <f>-3125609.66</f>
        <v>-3125609.66</v>
      </c>
      <c r="G32" s="37">
        <f>-5620840.84</f>
        <v>-5620840.8399999999</v>
      </c>
      <c r="H32" s="59">
        <f t="shared" si="2"/>
        <v>-8746450.5</v>
      </c>
      <c r="I32" s="37">
        <v>-4764511.21</v>
      </c>
      <c r="J32" s="37">
        <v>-1512569.8</v>
      </c>
      <c r="K32" s="59">
        <f t="shared" si="3"/>
        <v>-6277081.0099999998</v>
      </c>
      <c r="L32" s="47">
        <v>-78025.600000000006</v>
      </c>
      <c r="M32" s="81"/>
    </row>
    <row r="33" spans="1:13" x14ac:dyDescent="0.25">
      <c r="A33" s="8" t="s">
        <v>17</v>
      </c>
      <c r="B33" s="37"/>
      <c r="C33" s="37"/>
      <c r="D33" s="59"/>
      <c r="E33" s="37"/>
      <c r="F33" s="37"/>
      <c r="G33" s="37"/>
      <c r="H33" s="59"/>
      <c r="I33" s="37"/>
      <c r="J33" s="37"/>
      <c r="K33" s="59"/>
      <c r="L33" s="47"/>
      <c r="M33" s="81"/>
    </row>
    <row r="34" spans="1:13" x14ac:dyDescent="0.25">
      <c r="A34" s="8" t="s">
        <v>18</v>
      </c>
      <c r="B34" s="37"/>
      <c r="C34" s="37"/>
      <c r="D34" s="59"/>
      <c r="E34" s="37"/>
      <c r="F34" s="37"/>
      <c r="G34" s="37"/>
      <c r="H34" s="59"/>
      <c r="I34" s="37"/>
      <c r="J34" s="37"/>
      <c r="K34" s="59"/>
      <c r="L34" s="47"/>
      <c r="M34" s="81"/>
    </row>
    <row r="35" spans="1:13" ht="30" x14ac:dyDescent="0.25">
      <c r="A35" s="10" t="s">
        <v>19</v>
      </c>
      <c r="B35" s="37"/>
      <c r="C35" s="37"/>
      <c r="D35" s="59"/>
      <c r="E35" s="37"/>
      <c r="F35" s="37"/>
      <c r="G35" s="37"/>
      <c r="H35" s="59"/>
      <c r="I35" s="37"/>
      <c r="J35" s="37"/>
      <c r="K35" s="59"/>
      <c r="L35" s="47"/>
      <c r="M35" s="81"/>
    </row>
    <row r="36" spans="1:13" ht="45" x14ac:dyDescent="0.25">
      <c r="A36" s="9" t="s">
        <v>20</v>
      </c>
      <c r="B36" s="37"/>
      <c r="C36" s="37"/>
      <c r="D36" s="59"/>
      <c r="E36" s="37"/>
      <c r="F36" s="37"/>
      <c r="G36" s="37"/>
      <c r="H36" s="59"/>
      <c r="I36" s="37"/>
      <c r="J36" s="37"/>
      <c r="K36" s="59"/>
      <c r="L36" s="47"/>
      <c r="M36" s="81"/>
    </row>
    <row r="37" spans="1:13" ht="30" x14ac:dyDescent="0.25">
      <c r="A37" s="10" t="s">
        <v>21</v>
      </c>
      <c r="B37" s="37"/>
      <c r="C37" s="37"/>
      <c r="D37" s="59"/>
      <c r="E37" s="37"/>
      <c r="F37" s="37"/>
      <c r="G37" s="37"/>
      <c r="H37" s="59"/>
      <c r="I37" s="37"/>
      <c r="J37" s="37"/>
      <c r="K37" s="59"/>
      <c r="L37" s="47"/>
      <c r="M37" s="81"/>
    </row>
    <row r="38" spans="1:13" ht="30" x14ac:dyDescent="0.25">
      <c r="A38" s="12" t="s">
        <v>22</v>
      </c>
      <c r="B38" s="38"/>
      <c r="C38" s="38"/>
      <c r="D38" s="59"/>
      <c r="E38" s="38"/>
      <c r="F38" s="38"/>
      <c r="G38" s="38"/>
      <c r="H38" s="59"/>
      <c r="I38" s="38"/>
      <c r="J38" s="38"/>
      <c r="K38" s="59"/>
      <c r="L38" s="48"/>
      <c r="M38" s="82"/>
    </row>
    <row r="39" spans="1:13" x14ac:dyDescent="0.25">
      <c r="A39" s="2" t="s">
        <v>7</v>
      </c>
      <c r="B39" s="87">
        <f>SUM(B23:B38)</f>
        <v>-805318244.41999996</v>
      </c>
      <c r="C39" s="87">
        <f>SUM(C23:C38)</f>
        <v>-9231120.0600000005</v>
      </c>
      <c r="D39" s="88">
        <f>SUM(D23:D38)</f>
        <v>-814549364.48000002</v>
      </c>
      <c r="E39" s="87">
        <f t="shared" ref="E39:J39" si="4">SUM(E23:E38)</f>
        <v>-10000000</v>
      </c>
      <c r="F39" s="87">
        <f>SUM(F23:F38)</f>
        <v>-4446913.7300000004</v>
      </c>
      <c r="G39" s="87">
        <f t="shared" si="4"/>
        <v>-59985440.680000007</v>
      </c>
      <c r="H39" s="88">
        <f>SUM(H23:H38)</f>
        <v>-64432354.410000004</v>
      </c>
      <c r="I39" s="87">
        <f t="shared" si="4"/>
        <v>-11437993.449999999</v>
      </c>
      <c r="J39" s="87">
        <f t="shared" si="4"/>
        <v>-297154151.91999996</v>
      </c>
      <c r="K39" s="88">
        <f>SUM(K23:K38)</f>
        <v>-308592145.36999995</v>
      </c>
      <c r="L39" s="89">
        <f>SUM(L23:L38)</f>
        <v>-129386.44</v>
      </c>
      <c r="M39" s="83">
        <f>SUM(L39,K39,H39,E39,D39)</f>
        <v>-1197703250.7</v>
      </c>
    </row>
    <row r="40" spans="1:13" x14ac:dyDescent="0.25">
      <c r="A40" s="14" t="s">
        <v>89</v>
      </c>
      <c r="B40" s="40"/>
      <c r="C40" s="40"/>
      <c r="D40" s="67"/>
      <c r="E40" s="40"/>
      <c r="F40" s="40"/>
      <c r="G40" s="40"/>
      <c r="H40" s="67"/>
      <c r="I40" s="40"/>
      <c r="J40" s="40"/>
      <c r="K40" s="67"/>
      <c r="L40" s="49"/>
      <c r="M40" s="84"/>
    </row>
    <row r="41" spans="1:13" x14ac:dyDescent="0.25">
      <c r="A41" s="15" t="s">
        <v>23</v>
      </c>
      <c r="B41" s="41"/>
      <c r="C41" s="41"/>
      <c r="D41" s="68"/>
      <c r="E41" s="41"/>
      <c r="F41" s="41"/>
      <c r="G41" s="41"/>
      <c r="H41" s="68"/>
      <c r="I41" s="41"/>
      <c r="J41" s="41"/>
      <c r="K41" s="68"/>
      <c r="L41" s="50"/>
      <c r="M41" s="85"/>
    </row>
    <row r="42" spans="1:13" x14ac:dyDescent="0.25">
      <c r="A42" s="4" t="s">
        <v>24</v>
      </c>
      <c r="B42" s="37"/>
      <c r="C42" s="37"/>
      <c r="D42" s="64"/>
      <c r="E42" s="37"/>
      <c r="F42" s="37"/>
      <c r="G42" s="37"/>
      <c r="H42" s="64"/>
      <c r="I42" s="37"/>
      <c r="J42" s="37"/>
      <c r="K42" s="64"/>
      <c r="L42" s="47"/>
      <c r="M42" s="81"/>
    </row>
    <row r="43" spans="1:13" x14ac:dyDescent="0.25">
      <c r="A43" s="4" t="s">
        <v>25</v>
      </c>
      <c r="B43" s="37">
        <f>-(645581755.58+35000000)</f>
        <v>-680581755.58000004</v>
      </c>
      <c r="C43" s="37">
        <v>-768879.94</v>
      </c>
      <c r="D43" s="64">
        <f>SUM(B43:C43)</f>
        <v>-681350635.5200001</v>
      </c>
      <c r="E43" s="37"/>
      <c r="F43" s="37">
        <f>-1553086.27</f>
        <v>-1553086.27</v>
      </c>
      <c r="G43" s="37">
        <v>-14559.32</v>
      </c>
      <c r="H43" s="64">
        <f>SUM(F43:G43)</f>
        <v>-1567645.59</v>
      </c>
      <c r="I43" s="37">
        <v>-8862006.5500000007</v>
      </c>
      <c r="J43" s="37">
        <v>-2545848.08</v>
      </c>
      <c r="K43" s="64">
        <f>SUM(I43:J43)</f>
        <v>-11407854.630000001</v>
      </c>
      <c r="L43" s="47">
        <v>-2870613.56</v>
      </c>
      <c r="M43" s="81"/>
    </row>
    <row r="44" spans="1:13" x14ac:dyDescent="0.25">
      <c r="A44" s="4" t="s">
        <v>26</v>
      </c>
      <c r="B44" s="37"/>
      <c r="C44" s="37"/>
      <c r="D44" s="64"/>
      <c r="E44" s="37"/>
      <c r="F44" s="37"/>
      <c r="G44" s="37"/>
      <c r="H44" s="64"/>
      <c r="I44" s="37"/>
      <c r="J44" s="37"/>
      <c r="K44" s="64"/>
      <c r="L44" s="47"/>
      <c r="M44" s="81"/>
    </row>
    <row r="45" spans="1:13" x14ac:dyDescent="0.25">
      <c r="A45" s="4" t="s">
        <v>27</v>
      </c>
      <c r="B45" s="37">
        <v>-1100000</v>
      </c>
      <c r="C45" s="37"/>
      <c r="D45" s="64">
        <f t="shared" ref="D45" si="5">SUM(B45:C45)</f>
        <v>-1100000</v>
      </c>
      <c r="E45" s="37"/>
      <c r="F45" s="37"/>
      <c r="G45" s="37"/>
      <c r="H45" s="64"/>
      <c r="I45" s="37"/>
      <c r="J45" s="37"/>
      <c r="K45" s="64"/>
      <c r="L45" s="47"/>
      <c r="M45" s="81"/>
    </row>
    <row r="46" spans="1:13" x14ac:dyDescent="0.25">
      <c r="A46" s="4" t="s">
        <v>6</v>
      </c>
      <c r="B46" s="37"/>
      <c r="C46" s="37"/>
      <c r="D46" s="64"/>
      <c r="E46" s="37"/>
      <c r="F46" s="37"/>
      <c r="G46" s="37"/>
      <c r="H46" s="64"/>
      <c r="I46" s="37"/>
      <c r="J46" s="37"/>
      <c r="K46" s="64"/>
      <c r="L46" s="47"/>
      <c r="M46" s="81"/>
    </row>
    <row r="47" spans="1:13" x14ac:dyDescent="0.25">
      <c r="A47" s="4" t="s">
        <v>6</v>
      </c>
      <c r="B47" s="37"/>
      <c r="C47" s="37"/>
      <c r="D47" s="64"/>
      <c r="E47" s="37"/>
      <c r="F47" s="37"/>
      <c r="G47" s="37"/>
      <c r="H47" s="64"/>
      <c r="I47" s="37"/>
      <c r="J47" s="37"/>
      <c r="K47" s="64"/>
      <c r="L47" s="47"/>
      <c r="M47" s="81"/>
    </row>
    <row r="48" spans="1:13" x14ac:dyDescent="0.25">
      <c r="A48" s="7" t="s">
        <v>6</v>
      </c>
      <c r="B48" s="38"/>
      <c r="C48" s="38"/>
      <c r="D48" s="65"/>
      <c r="E48" s="38"/>
      <c r="F48" s="38"/>
      <c r="G48" s="38"/>
      <c r="H48" s="65"/>
      <c r="I48" s="38"/>
      <c r="J48" s="38"/>
      <c r="K48" s="65"/>
      <c r="L48" s="48"/>
      <c r="M48" s="82"/>
    </row>
    <row r="49" spans="1:13" x14ac:dyDescent="0.25">
      <c r="A49" s="14" t="s">
        <v>7</v>
      </c>
      <c r="B49" s="87">
        <f>SUM(B41:B48)</f>
        <v>-681681755.58000004</v>
      </c>
      <c r="C49" s="87">
        <f>SUM(C41:C48)</f>
        <v>-768879.94</v>
      </c>
      <c r="D49" s="88">
        <f>SUM(D41:D48)</f>
        <v>-682450635.5200001</v>
      </c>
      <c r="E49" s="87">
        <f t="shared" ref="E49:L49" si="6">SUM(E41:E48)</f>
        <v>0</v>
      </c>
      <c r="F49" s="87">
        <f>SUM(F41:F48)</f>
        <v>-1553086.27</v>
      </c>
      <c r="G49" s="87">
        <f t="shared" si="6"/>
        <v>-14559.32</v>
      </c>
      <c r="H49" s="88">
        <f>SUM(H41:H48)</f>
        <v>-1567645.59</v>
      </c>
      <c r="I49" s="87">
        <f t="shared" si="6"/>
        <v>-8862006.5500000007</v>
      </c>
      <c r="J49" s="87">
        <f t="shared" si="6"/>
        <v>-2545848.08</v>
      </c>
      <c r="K49" s="88">
        <f>SUM(K43:K48)</f>
        <v>-11407854.630000001</v>
      </c>
      <c r="L49" s="87">
        <f t="shared" si="6"/>
        <v>-2870613.56</v>
      </c>
      <c r="M49" s="86">
        <f>SUM(D49,E49,H49,K49,L49)</f>
        <v>-698296749.30000007</v>
      </c>
    </row>
  </sheetData>
  <mergeCells count="3">
    <mergeCell ref="A7:F7"/>
    <mergeCell ref="A8:F9"/>
    <mergeCell ref="B11:M11"/>
  </mergeCells>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COVID-19 FN 9-30-22</vt:lpstr>
      <vt:lpstr>Addtl Required Info</vt:lpstr>
      <vt:lpstr>OMB A-136 COVID Requirements</vt:lpstr>
      <vt:lpstr>COVID-19 FN 9-30-21</vt:lpstr>
      <vt:lpstr>COVID-19 FN 9-30-20</vt:lpstr>
      <vt:lpstr>'OMB A-136 COVID Requirements'!_Hlk72837966</vt:lpstr>
      <vt:lpstr>'OMB A-136 COVID Requirements'!_Toc101898994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Spencer (Federal)</dc:creator>
  <cp:lastModifiedBy>Farrar, Spencer (Federal)</cp:lastModifiedBy>
  <dcterms:created xsi:type="dcterms:W3CDTF">2020-06-10T11:26:52Z</dcterms:created>
  <dcterms:modified xsi:type="dcterms:W3CDTF">2022-09-06T13:12:59Z</dcterms:modified>
</cp:coreProperties>
</file>